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nkova\Documents\2023\1_A VZ\2023\PD\"/>
    </mc:Choice>
  </mc:AlternateContent>
  <bookViews>
    <workbookView xWindow="-120" yWindow="-120" windowWidth="29040" windowHeight="164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Pol'!$A$1:$Y$518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514" i="12" l="1"/>
  <c r="BA512" i="12"/>
  <c r="BA506" i="12"/>
  <c r="BA502" i="12"/>
  <c r="BA500" i="12"/>
  <c r="BA498" i="12"/>
  <c r="BA491" i="12"/>
  <c r="BA477" i="12"/>
  <c r="BA471" i="12"/>
  <c r="BA468" i="12"/>
  <c r="BA466" i="12"/>
  <c r="BA464" i="12"/>
  <c r="BA462" i="12"/>
  <c r="BA456" i="12"/>
  <c r="BA452" i="12"/>
  <c r="BA449" i="12"/>
  <c r="BA403" i="12"/>
  <c r="BA387" i="12"/>
  <c r="BA367" i="12"/>
  <c r="BA351" i="12"/>
  <c r="BA324" i="12"/>
  <c r="BA322" i="12"/>
  <c r="BA320" i="12"/>
  <c r="BA292" i="12"/>
  <c r="BA290" i="12"/>
  <c r="BA286" i="12"/>
  <c r="BA284" i="12"/>
  <c r="BA254" i="12"/>
  <c r="BA252" i="12"/>
  <c r="BA213" i="12"/>
  <c r="BA111" i="12"/>
  <c r="BA43" i="12"/>
  <c r="G9" i="12"/>
  <c r="M9" i="12" s="1"/>
  <c r="I9" i="12"/>
  <c r="I8" i="12" s="1"/>
  <c r="K9" i="12"/>
  <c r="O9" i="12"/>
  <c r="Q9" i="12"/>
  <c r="Q8" i="12" s="1"/>
  <c r="V9" i="12"/>
  <c r="G12" i="12"/>
  <c r="I12" i="12"/>
  <c r="K12" i="12"/>
  <c r="K8" i="12" s="1"/>
  <c r="O12" i="12"/>
  <c r="O8" i="12" s="1"/>
  <c r="Q12" i="12"/>
  <c r="V12" i="12"/>
  <c r="V8" i="12" s="1"/>
  <c r="G17" i="12"/>
  <c r="G16" i="12" s="1"/>
  <c r="I54" i="1" s="1"/>
  <c r="I17" i="12"/>
  <c r="I16" i="12" s="1"/>
  <c r="K17" i="12"/>
  <c r="K16" i="12" s="1"/>
  <c r="O17" i="12"/>
  <c r="O16" i="12" s="1"/>
  <c r="Q17" i="12"/>
  <c r="V17" i="12"/>
  <c r="G21" i="12"/>
  <c r="I21" i="12"/>
  <c r="K21" i="12"/>
  <c r="M21" i="12"/>
  <c r="O21" i="12"/>
  <c r="Q21" i="12"/>
  <c r="Q16" i="12" s="1"/>
  <c r="V21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7" i="12"/>
  <c r="M37" i="12" s="1"/>
  <c r="I37" i="12"/>
  <c r="K37" i="12"/>
  <c r="O37" i="12"/>
  <c r="Q37" i="12"/>
  <c r="V37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7" i="12"/>
  <c r="M47" i="12" s="1"/>
  <c r="I47" i="12"/>
  <c r="K47" i="12"/>
  <c r="O47" i="12"/>
  <c r="Q47" i="12"/>
  <c r="V47" i="12"/>
  <c r="G49" i="12"/>
  <c r="G46" i="12" s="1"/>
  <c r="I56" i="1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6" i="12"/>
  <c r="M56" i="12" s="1"/>
  <c r="I56" i="12"/>
  <c r="K56" i="12"/>
  <c r="O56" i="12"/>
  <c r="Q56" i="12"/>
  <c r="V56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Q59" i="12" s="1"/>
  <c r="V62" i="12"/>
  <c r="G63" i="12"/>
  <c r="I58" i="1" s="1"/>
  <c r="K63" i="12"/>
  <c r="G64" i="12"/>
  <c r="M64" i="12" s="1"/>
  <c r="M63" i="12" s="1"/>
  <c r="I64" i="12"/>
  <c r="I63" i="12" s="1"/>
  <c r="K64" i="12"/>
  <c r="O64" i="12"/>
  <c r="O63" i="12" s="1"/>
  <c r="Q64" i="12"/>
  <c r="Q63" i="12" s="1"/>
  <c r="V64" i="12"/>
  <c r="V63" i="12" s="1"/>
  <c r="G65" i="12"/>
  <c r="I59" i="1" s="1"/>
  <c r="O65" i="12"/>
  <c r="G66" i="12"/>
  <c r="M66" i="12" s="1"/>
  <c r="M65" i="12" s="1"/>
  <c r="I66" i="12"/>
  <c r="I65" i="12" s="1"/>
  <c r="K66" i="12"/>
  <c r="K65" i="12" s="1"/>
  <c r="O66" i="12"/>
  <c r="Q66" i="12"/>
  <c r="Q65" i="12" s="1"/>
  <c r="V66" i="12"/>
  <c r="V65" i="12" s="1"/>
  <c r="G69" i="12"/>
  <c r="M69" i="12" s="1"/>
  <c r="I69" i="12"/>
  <c r="K69" i="12"/>
  <c r="O69" i="12"/>
  <c r="Q69" i="12"/>
  <c r="Q68" i="12" s="1"/>
  <c r="V69" i="12"/>
  <c r="G72" i="12"/>
  <c r="G68" i="12" s="1"/>
  <c r="I60" i="1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Q78" i="12" s="1"/>
  <c r="V81" i="12"/>
  <c r="G83" i="12"/>
  <c r="M83" i="12" s="1"/>
  <c r="I83" i="12"/>
  <c r="K83" i="12"/>
  <c r="O83" i="12"/>
  <c r="Q83" i="12"/>
  <c r="V83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O101" i="12" s="1"/>
  <c r="Q105" i="12"/>
  <c r="V105" i="12"/>
  <c r="G107" i="12"/>
  <c r="I107" i="12"/>
  <c r="K107" i="12"/>
  <c r="M107" i="12"/>
  <c r="O107" i="12"/>
  <c r="Q107" i="12"/>
  <c r="V107" i="12"/>
  <c r="G110" i="12"/>
  <c r="I110" i="12"/>
  <c r="I109" i="12" s="1"/>
  <c r="K110" i="12"/>
  <c r="M110" i="12"/>
  <c r="O110" i="12"/>
  <c r="Q110" i="12"/>
  <c r="V110" i="12"/>
  <c r="G113" i="12"/>
  <c r="G109" i="12" s="1"/>
  <c r="I63" i="1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K109" i="12" s="1"/>
  <c r="O117" i="12"/>
  <c r="Q117" i="12"/>
  <c r="V117" i="12"/>
  <c r="G120" i="12"/>
  <c r="M120" i="12" s="1"/>
  <c r="I120" i="12"/>
  <c r="K120" i="12"/>
  <c r="O120" i="12"/>
  <c r="Q120" i="12"/>
  <c r="V120" i="12"/>
  <c r="G121" i="12"/>
  <c r="M121" i="12" s="1"/>
  <c r="I121" i="12"/>
  <c r="I119" i="12" s="1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V126" i="12"/>
  <c r="G128" i="12"/>
  <c r="M128" i="12" s="1"/>
  <c r="I128" i="12"/>
  <c r="K128" i="12"/>
  <c r="O128" i="12"/>
  <c r="Q128" i="12"/>
  <c r="V128" i="12"/>
  <c r="G131" i="12"/>
  <c r="M131" i="12" s="1"/>
  <c r="I131" i="12"/>
  <c r="K131" i="12"/>
  <c r="O131" i="12"/>
  <c r="Q131" i="12"/>
  <c r="V131" i="12"/>
  <c r="G133" i="12"/>
  <c r="M133" i="12" s="1"/>
  <c r="I133" i="12"/>
  <c r="I130" i="12" s="1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I137" i="12"/>
  <c r="K137" i="12"/>
  <c r="M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52" i="12"/>
  <c r="M152" i="12" s="1"/>
  <c r="I152" i="12"/>
  <c r="K152" i="12"/>
  <c r="O152" i="12"/>
  <c r="Q152" i="12"/>
  <c r="V152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1" i="12"/>
  <c r="G160" i="12" s="1"/>
  <c r="I66" i="1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I177" i="12"/>
  <c r="K177" i="12"/>
  <c r="M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I181" i="12"/>
  <c r="K181" i="12"/>
  <c r="M181" i="12"/>
  <c r="O181" i="12"/>
  <c r="Q181" i="12"/>
  <c r="V181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I211" i="12"/>
  <c r="K211" i="12"/>
  <c r="M211" i="12"/>
  <c r="O211" i="12"/>
  <c r="Q211" i="12"/>
  <c r="V211" i="12"/>
  <c r="G212" i="12"/>
  <c r="M212" i="12" s="1"/>
  <c r="I212" i="12"/>
  <c r="K212" i="12"/>
  <c r="O212" i="12"/>
  <c r="Q212" i="12"/>
  <c r="V212" i="12"/>
  <c r="G214" i="12"/>
  <c r="I214" i="12"/>
  <c r="K214" i="12"/>
  <c r="M214" i="12"/>
  <c r="O214" i="12"/>
  <c r="Q214" i="12"/>
  <c r="V214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1" i="12"/>
  <c r="I221" i="12"/>
  <c r="K221" i="12"/>
  <c r="M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I225" i="12"/>
  <c r="K225" i="12"/>
  <c r="M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I235" i="12"/>
  <c r="K235" i="12"/>
  <c r="M235" i="12"/>
  <c r="O235" i="12"/>
  <c r="Q235" i="12"/>
  <c r="V235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2" i="12"/>
  <c r="I242" i="12"/>
  <c r="K242" i="12"/>
  <c r="M242" i="12"/>
  <c r="O242" i="12"/>
  <c r="Q242" i="12"/>
  <c r="V242" i="12"/>
  <c r="G244" i="12"/>
  <c r="M244" i="12" s="1"/>
  <c r="I244" i="12"/>
  <c r="K244" i="12"/>
  <c r="O244" i="12"/>
  <c r="Q244" i="12"/>
  <c r="V244" i="12"/>
  <c r="G246" i="12"/>
  <c r="I246" i="12"/>
  <c r="K246" i="12"/>
  <c r="M246" i="12"/>
  <c r="O246" i="12"/>
  <c r="Q246" i="12"/>
  <c r="V246" i="12"/>
  <c r="G249" i="12"/>
  <c r="I249" i="12"/>
  <c r="K249" i="12"/>
  <c r="M249" i="12"/>
  <c r="O249" i="12"/>
  <c r="Q249" i="12"/>
  <c r="V249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G262" i="12"/>
  <c r="M262" i="12" s="1"/>
  <c r="I262" i="12"/>
  <c r="K262" i="12"/>
  <c r="O262" i="12"/>
  <c r="Q262" i="12"/>
  <c r="V262" i="12"/>
  <c r="V261" i="12" s="1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8" i="12"/>
  <c r="M268" i="12" s="1"/>
  <c r="I268" i="12"/>
  <c r="K268" i="12"/>
  <c r="O268" i="12"/>
  <c r="Q268" i="12"/>
  <c r="V268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2" i="12"/>
  <c r="M272" i="12" s="1"/>
  <c r="I272" i="12"/>
  <c r="K272" i="12"/>
  <c r="O272" i="12"/>
  <c r="Q272" i="12"/>
  <c r="V272" i="12"/>
  <c r="G274" i="12"/>
  <c r="M274" i="12" s="1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78" i="12"/>
  <c r="M278" i="12" s="1"/>
  <c r="I278" i="12"/>
  <c r="K278" i="12"/>
  <c r="O278" i="12"/>
  <c r="Q278" i="12"/>
  <c r="V278" i="12"/>
  <c r="G279" i="12"/>
  <c r="I279" i="12"/>
  <c r="K279" i="12"/>
  <c r="M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5" i="12"/>
  <c r="M285" i="12" s="1"/>
  <c r="I285" i="12"/>
  <c r="K285" i="12"/>
  <c r="O285" i="12"/>
  <c r="Q285" i="12"/>
  <c r="V285" i="12"/>
  <c r="G287" i="12"/>
  <c r="I287" i="12"/>
  <c r="K287" i="12"/>
  <c r="M287" i="12"/>
  <c r="O287" i="12"/>
  <c r="Q287" i="12"/>
  <c r="V287" i="12"/>
  <c r="G289" i="12"/>
  <c r="I289" i="12"/>
  <c r="K289" i="12"/>
  <c r="M289" i="12"/>
  <c r="O289" i="12"/>
  <c r="Q289" i="12"/>
  <c r="V289" i="12"/>
  <c r="G291" i="12"/>
  <c r="I291" i="12"/>
  <c r="K291" i="12"/>
  <c r="M291" i="12"/>
  <c r="O291" i="12"/>
  <c r="Q291" i="12"/>
  <c r="V291" i="12"/>
  <c r="G293" i="12"/>
  <c r="M293" i="12" s="1"/>
  <c r="I293" i="12"/>
  <c r="K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M295" i="12" s="1"/>
  <c r="I295" i="12"/>
  <c r="K295" i="12"/>
  <c r="O295" i="12"/>
  <c r="Q295" i="12"/>
  <c r="V295" i="12"/>
  <c r="G296" i="12"/>
  <c r="M296" i="12" s="1"/>
  <c r="I296" i="12"/>
  <c r="K296" i="12"/>
  <c r="O296" i="12"/>
  <c r="Q296" i="12"/>
  <c r="V296" i="12"/>
  <c r="G297" i="12"/>
  <c r="M297" i="12" s="1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M299" i="12" s="1"/>
  <c r="I299" i="12"/>
  <c r="K299" i="12"/>
  <c r="O299" i="12"/>
  <c r="Q299" i="12"/>
  <c r="V299" i="12"/>
  <c r="G300" i="12"/>
  <c r="M300" i="12" s="1"/>
  <c r="I300" i="12"/>
  <c r="K300" i="12"/>
  <c r="O300" i="12"/>
  <c r="Q300" i="12"/>
  <c r="V300" i="12"/>
  <c r="G301" i="12"/>
  <c r="M301" i="12" s="1"/>
  <c r="I301" i="12"/>
  <c r="K301" i="12"/>
  <c r="O301" i="12"/>
  <c r="Q301" i="12"/>
  <c r="V301" i="12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6" i="12"/>
  <c r="I306" i="12"/>
  <c r="K306" i="12"/>
  <c r="M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I310" i="12"/>
  <c r="K310" i="12"/>
  <c r="M310" i="12"/>
  <c r="O310" i="12"/>
  <c r="Q310" i="12"/>
  <c r="V310" i="12"/>
  <c r="G313" i="12"/>
  <c r="M313" i="12" s="1"/>
  <c r="I313" i="12"/>
  <c r="K313" i="12"/>
  <c r="O313" i="12"/>
  <c r="Q313" i="12"/>
  <c r="Q312" i="12" s="1"/>
  <c r="V313" i="12"/>
  <c r="G315" i="12"/>
  <c r="I315" i="12"/>
  <c r="K315" i="12"/>
  <c r="O315" i="12"/>
  <c r="O312" i="12" s="1"/>
  <c r="Q315" i="12"/>
  <c r="V315" i="12"/>
  <c r="G317" i="12"/>
  <c r="I317" i="12"/>
  <c r="K317" i="12"/>
  <c r="M317" i="12"/>
  <c r="O317" i="12"/>
  <c r="Q317" i="12"/>
  <c r="V317" i="12"/>
  <c r="G319" i="12"/>
  <c r="M319" i="12" s="1"/>
  <c r="I319" i="12"/>
  <c r="K319" i="12"/>
  <c r="O319" i="12"/>
  <c r="Q319" i="12"/>
  <c r="V319" i="12"/>
  <c r="G321" i="12"/>
  <c r="M321" i="12" s="1"/>
  <c r="I321" i="12"/>
  <c r="K321" i="12"/>
  <c r="O321" i="12"/>
  <c r="Q321" i="12"/>
  <c r="V321" i="12"/>
  <c r="G323" i="12"/>
  <c r="M323" i="12" s="1"/>
  <c r="I323" i="12"/>
  <c r="K323" i="12"/>
  <c r="O323" i="12"/>
  <c r="Q323" i="12"/>
  <c r="V323" i="12"/>
  <c r="G325" i="12"/>
  <c r="I325" i="12"/>
  <c r="K325" i="12"/>
  <c r="M325" i="12"/>
  <c r="O325" i="12"/>
  <c r="Q325" i="12"/>
  <c r="V325" i="12"/>
  <c r="G327" i="12"/>
  <c r="M327" i="12" s="1"/>
  <c r="I327" i="12"/>
  <c r="K327" i="12"/>
  <c r="O327" i="12"/>
  <c r="Q327" i="12"/>
  <c r="V327" i="12"/>
  <c r="G329" i="12"/>
  <c r="I329" i="12"/>
  <c r="K329" i="12"/>
  <c r="M329" i="12"/>
  <c r="O329" i="12"/>
  <c r="Q329" i="12"/>
  <c r="V329" i="12"/>
  <c r="G330" i="12"/>
  <c r="M330" i="12" s="1"/>
  <c r="I330" i="12"/>
  <c r="K330" i="12"/>
  <c r="O330" i="12"/>
  <c r="Q330" i="12"/>
  <c r="V330" i="12"/>
  <c r="G331" i="12"/>
  <c r="M331" i="12" s="1"/>
  <c r="I331" i="12"/>
  <c r="K331" i="12"/>
  <c r="O331" i="12"/>
  <c r="Q331" i="12"/>
  <c r="V331" i="12"/>
  <c r="G332" i="12"/>
  <c r="M332" i="12" s="1"/>
  <c r="I332" i="12"/>
  <c r="K332" i="12"/>
  <c r="O332" i="12"/>
  <c r="Q332" i="12"/>
  <c r="V332" i="12"/>
  <c r="G334" i="12"/>
  <c r="M334" i="12" s="1"/>
  <c r="I334" i="12"/>
  <c r="K334" i="12"/>
  <c r="O334" i="12"/>
  <c r="Q334" i="12"/>
  <c r="V334" i="12"/>
  <c r="G335" i="12"/>
  <c r="M335" i="12" s="1"/>
  <c r="I335" i="12"/>
  <c r="K335" i="12"/>
  <c r="O335" i="12"/>
  <c r="Q335" i="12"/>
  <c r="V335" i="12"/>
  <c r="G336" i="12"/>
  <c r="I336" i="12"/>
  <c r="K336" i="12"/>
  <c r="M336" i="12"/>
  <c r="O336" i="12"/>
  <c r="Q336" i="12"/>
  <c r="V336" i="12"/>
  <c r="G338" i="12"/>
  <c r="I338" i="12"/>
  <c r="K338" i="12"/>
  <c r="M338" i="12"/>
  <c r="O338" i="12"/>
  <c r="Q338" i="12"/>
  <c r="V338" i="12"/>
  <c r="G340" i="12"/>
  <c r="I340" i="12"/>
  <c r="K340" i="12"/>
  <c r="O340" i="12"/>
  <c r="Q340" i="12"/>
  <c r="V340" i="12"/>
  <c r="G341" i="12"/>
  <c r="M341" i="12" s="1"/>
  <c r="I341" i="12"/>
  <c r="K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I345" i="12"/>
  <c r="K345" i="12"/>
  <c r="M345" i="12"/>
  <c r="O345" i="12"/>
  <c r="Q345" i="12"/>
  <c r="V345" i="12"/>
  <c r="G346" i="12"/>
  <c r="M346" i="12" s="1"/>
  <c r="I346" i="12"/>
  <c r="K346" i="12"/>
  <c r="O346" i="12"/>
  <c r="Q346" i="12"/>
  <c r="V346" i="12"/>
  <c r="G347" i="12"/>
  <c r="M347" i="12" s="1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2" i="12"/>
  <c r="M352" i="12" s="1"/>
  <c r="I352" i="12"/>
  <c r="K352" i="12"/>
  <c r="O352" i="12"/>
  <c r="Q352" i="12"/>
  <c r="V352" i="12"/>
  <c r="G354" i="12"/>
  <c r="M354" i="12" s="1"/>
  <c r="I354" i="12"/>
  <c r="K354" i="12"/>
  <c r="O354" i="12"/>
  <c r="Q354" i="12"/>
  <c r="V354" i="12"/>
  <c r="G356" i="12"/>
  <c r="I356" i="12"/>
  <c r="K356" i="12"/>
  <c r="M356" i="12"/>
  <c r="O356" i="12"/>
  <c r="Q356" i="12"/>
  <c r="V356" i="12"/>
  <c r="G357" i="12"/>
  <c r="M357" i="12" s="1"/>
  <c r="I357" i="12"/>
  <c r="K357" i="12"/>
  <c r="O357" i="12"/>
  <c r="Q357" i="12"/>
  <c r="V357" i="12"/>
  <c r="G358" i="12"/>
  <c r="M358" i="12" s="1"/>
  <c r="I358" i="12"/>
  <c r="K358" i="12"/>
  <c r="O358" i="12"/>
  <c r="Q358" i="12"/>
  <c r="V358" i="12"/>
  <c r="G360" i="12"/>
  <c r="I360" i="12"/>
  <c r="K360" i="12"/>
  <c r="M360" i="12"/>
  <c r="O360" i="12"/>
  <c r="Q360" i="12"/>
  <c r="V360" i="12"/>
  <c r="G361" i="12"/>
  <c r="G359" i="12" s="1"/>
  <c r="I73" i="1" s="1"/>
  <c r="I361" i="12"/>
  <c r="K361" i="12"/>
  <c r="O361" i="12"/>
  <c r="Q361" i="12"/>
  <c r="V361" i="12"/>
  <c r="G362" i="12"/>
  <c r="M362" i="12" s="1"/>
  <c r="I362" i="12"/>
  <c r="K362" i="12"/>
  <c r="O362" i="12"/>
  <c r="Q362" i="12"/>
  <c r="V362" i="12"/>
  <c r="G364" i="12"/>
  <c r="M364" i="12" s="1"/>
  <c r="I364" i="12"/>
  <c r="K364" i="12"/>
  <c r="O364" i="12"/>
  <c r="Q364" i="12"/>
  <c r="V364" i="12"/>
  <c r="G366" i="12"/>
  <c r="I366" i="12"/>
  <c r="K366" i="12"/>
  <c r="M366" i="12"/>
  <c r="O366" i="12"/>
  <c r="Q366" i="12"/>
  <c r="V366" i="12"/>
  <c r="G368" i="12"/>
  <c r="I368" i="12"/>
  <c r="K368" i="12"/>
  <c r="M368" i="12"/>
  <c r="O368" i="12"/>
  <c r="Q368" i="12"/>
  <c r="V368" i="12"/>
  <c r="G369" i="12"/>
  <c r="M369" i="12" s="1"/>
  <c r="I369" i="12"/>
  <c r="K369" i="12"/>
  <c r="O369" i="12"/>
  <c r="Q369" i="12"/>
  <c r="V369" i="12"/>
  <c r="G370" i="12"/>
  <c r="M370" i="12" s="1"/>
  <c r="I370" i="12"/>
  <c r="K370" i="12"/>
  <c r="O370" i="12"/>
  <c r="Q370" i="12"/>
  <c r="V370" i="12"/>
  <c r="G371" i="12"/>
  <c r="I371" i="12"/>
  <c r="K371" i="12"/>
  <c r="M371" i="12"/>
  <c r="O371" i="12"/>
  <c r="Q371" i="12"/>
  <c r="V371" i="12"/>
  <c r="G372" i="12"/>
  <c r="I372" i="12"/>
  <c r="K372" i="12"/>
  <c r="M372" i="12"/>
  <c r="O372" i="12"/>
  <c r="Q372" i="12"/>
  <c r="V372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I377" i="12"/>
  <c r="K377" i="12"/>
  <c r="M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K380" i="12"/>
  <c r="G381" i="12"/>
  <c r="G380" i="12" s="1"/>
  <c r="I74" i="1" s="1"/>
  <c r="I381" i="12"/>
  <c r="I380" i="12" s="1"/>
  <c r="K381" i="12"/>
  <c r="M381" i="12"/>
  <c r="O381" i="12"/>
  <c r="Q381" i="12"/>
  <c r="Q380" i="12" s="1"/>
  <c r="V381" i="12"/>
  <c r="V380" i="12" s="1"/>
  <c r="G383" i="12"/>
  <c r="M383" i="12" s="1"/>
  <c r="I383" i="12"/>
  <c r="K383" i="12"/>
  <c r="O383" i="12"/>
  <c r="Q383" i="12"/>
  <c r="V383" i="12"/>
  <c r="G385" i="12"/>
  <c r="M385" i="12" s="1"/>
  <c r="I385" i="12"/>
  <c r="K385" i="12"/>
  <c r="O385" i="12"/>
  <c r="Q385" i="12"/>
  <c r="V385" i="12"/>
  <c r="G386" i="12"/>
  <c r="I386" i="12"/>
  <c r="K386" i="12"/>
  <c r="M386" i="12"/>
  <c r="O386" i="12"/>
  <c r="Q386" i="12"/>
  <c r="V386" i="12"/>
  <c r="G388" i="12"/>
  <c r="I388" i="12"/>
  <c r="K388" i="12"/>
  <c r="O388" i="12"/>
  <c r="Q388" i="12"/>
  <c r="V388" i="12"/>
  <c r="G391" i="12"/>
  <c r="M391" i="12" s="1"/>
  <c r="I391" i="12"/>
  <c r="K391" i="12"/>
  <c r="O391" i="12"/>
  <c r="Q391" i="12"/>
  <c r="V391" i="12"/>
  <c r="G395" i="12"/>
  <c r="I395" i="12"/>
  <c r="K395" i="12"/>
  <c r="M395" i="12"/>
  <c r="O395" i="12"/>
  <c r="Q395" i="12"/>
  <c r="V395" i="12"/>
  <c r="G397" i="12"/>
  <c r="I397" i="12"/>
  <c r="K397" i="12"/>
  <c r="M397" i="12"/>
  <c r="O397" i="12"/>
  <c r="Q397" i="12"/>
  <c r="V397" i="12"/>
  <c r="G399" i="12"/>
  <c r="M399" i="12" s="1"/>
  <c r="I399" i="12"/>
  <c r="K399" i="12"/>
  <c r="O399" i="12"/>
  <c r="Q399" i="12"/>
  <c r="V399" i="12"/>
  <c r="G402" i="12"/>
  <c r="M402" i="12" s="1"/>
  <c r="I402" i="12"/>
  <c r="K402" i="12"/>
  <c r="K401" i="12" s="1"/>
  <c r="O402" i="12"/>
  <c r="Q402" i="12"/>
  <c r="V402" i="12"/>
  <c r="G405" i="12"/>
  <c r="I405" i="12"/>
  <c r="K405" i="12"/>
  <c r="M405" i="12"/>
  <c r="O405" i="12"/>
  <c r="Q405" i="12"/>
  <c r="V405" i="12"/>
  <c r="G407" i="12"/>
  <c r="I407" i="12"/>
  <c r="K407" i="12"/>
  <c r="O407" i="12"/>
  <c r="Q407" i="12"/>
  <c r="V407" i="12"/>
  <c r="G409" i="12"/>
  <c r="M409" i="12" s="1"/>
  <c r="I409" i="12"/>
  <c r="K409" i="12"/>
  <c r="O409" i="12"/>
  <c r="Q409" i="12"/>
  <c r="V409" i="12"/>
  <c r="G412" i="12"/>
  <c r="I412" i="12"/>
  <c r="K412" i="12"/>
  <c r="M412" i="12"/>
  <c r="O412" i="12"/>
  <c r="Q412" i="12"/>
  <c r="V412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I420" i="12"/>
  <c r="K420" i="12"/>
  <c r="K411" i="12" s="1"/>
  <c r="M420" i="12"/>
  <c r="O420" i="12"/>
  <c r="Q420" i="12"/>
  <c r="V420" i="12"/>
  <c r="G422" i="12"/>
  <c r="M422" i="12" s="1"/>
  <c r="I422" i="12"/>
  <c r="K422" i="12"/>
  <c r="O422" i="12"/>
  <c r="Q422" i="12"/>
  <c r="V422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7" i="12"/>
  <c r="I427" i="12"/>
  <c r="K427" i="12"/>
  <c r="M427" i="12"/>
  <c r="O427" i="12"/>
  <c r="Q427" i="12"/>
  <c r="V427" i="12"/>
  <c r="G429" i="12"/>
  <c r="M429" i="12" s="1"/>
  <c r="I429" i="12"/>
  <c r="K429" i="12"/>
  <c r="O429" i="12"/>
  <c r="Q429" i="12"/>
  <c r="V429" i="12"/>
  <c r="G432" i="12"/>
  <c r="M432" i="12" s="1"/>
  <c r="I432" i="12"/>
  <c r="K432" i="12"/>
  <c r="O432" i="12"/>
  <c r="Q432" i="12"/>
  <c r="V432" i="12"/>
  <c r="G436" i="12"/>
  <c r="I436" i="12"/>
  <c r="K436" i="12"/>
  <c r="M436" i="12"/>
  <c r="O436" i="12"/>
  <c r="Q436" i="12"/>
  <c r="V436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3" i="12"/>
  <c r="M443" i="12" s="1"/>
  <c r="I443" i="12"/>
  <c r="I435" i="12" s="1"/>
  <c r="K443" i="12"/>
  <c r="O443" i="12"/>
  <c r="Q443" i="12"/>
  <c r="V443" i="12"/>
  <c r="G444" i="12"/>
  <c r="I444" i="12"/>
  <c r="K444" i="12"/>
  <c r="M444" i="12"/>
  <c r="O444" i="12"/>
  <c r="Q444" i="12"/>
  <c r="V444" i="12"/>
  <c r="G446" i="12"/>
  <c r="I446" i="12"/>
  <c r="K446" i="12"/>
  <c r="M446" i="12"/>
  <c r="O446" i="12"/>
  <c r="Q446" i="12"/>
  <c r="V446" i="12"/>
  <c r="G448" i="12"/>
  <c r="M448" i="12" s="1"/>
  <c r="I448" i="12"/>
  <c r="K448" i="12"/>
  <c r="O448" i="12"/>
  <c r="Q448" i="12"/>
  <c r="V448" i="12"/>
  <c r="G450" i="12"/>
  <c r="M450" i="12" s="1"/>
  <c r="I450" i="12"/>
  <c r="K450" i="12"/>
  <c r="O450" i="12"/>
  <c r="Q450" i="12"/>
  <c r="V450" i="12"/>
  <c r="G451" i="12"/>
  <c r="M451" i="12" s="1"/>
  <c r="I451" i="12"/>
  <c r="K451" i="12"/>
  <c r="O451" i="12"/>
  <c r="Q451" i="12"/>
  <c r="V451" i="12"/>
  <c r="G453" i="12"/>
  <c r="M453" i="12" s="1"/>
  <c r="I453" i="12"/>
  <c r="K453" i="12"/>
  <c r="O453" i="12"/>
  <c r="Q453" i="12"/>
  <c r="V453" i="12"/>
  <c r="G455" i="12"/>
  <c r="M455" i="12" s="1"/>
  <c r="I455" i="12"/>
  <c r="K455" i="12"/>
  <c r="O455" i="12"/>
  <c r="Q455" i="12"/>
  <c r="V455" i="12"/>
  <c r="G457" i="12"/>
  <c r="I457" i="12"/>
  <c r="K457" i="12"/>
  <c r="M457" i="12"/>
  <c r="O457" i="12"/>
  <c r="Q457" i="12"/>
  <c r="V457" i="12"/>
  <c r="G458" i="12"/>
  <c r="I458" i="12"/>
  <c r="K458" i="12"/>
  <c r="M458" i="12"/>
  <c r="O458" i="12"/>
  <c r="Q458" i="12"/>
  <c r="V458" i="12"/>
  <c r="G460" i="12"/>
  <c r="M460" i="12" s="1"/>
  <c r="I460" i="12"/>
  <c r="K460" i="12"/>
  <c r="O460" i="12"/>
  <c r="Q460" i="12"/>
  <c r="V460" i="12"/>
  <c r="G461" i="12"/>
  <c r="M461" i="12" s="1"/>
  <c r="I461" i="12"/>
  <c r="K461" i="12"/>
  <c r="O461" i="12"/>
  <c r="Q461" i="12"/>
  <c r="V461" i="12"/>
  <c r="G463" i="12"/>
  <c r="I463" i="12"/>
  <c r="K463" i="12"/>
  <c r="M463" i="12"/>
  <c r="O463" i="12"/>
  <c r="Q463" i="12"/>
  <c r="V463" i="12"/>
  <c r="G465" i="12"/>
  <c r="I465" i="12"/>
  <c r="K465" i="12"/>
  <c r="M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M469" i="12" s="1"/>
  <c r="I469" i="12"/>
  <c r="K469" i="12"/>
  <c r="O469" i="12"/>
  <c r="Q469" i="12"/>
  <c r="V469" i="12"/>
  <c r="G470" i="12"/>
  <c r="I470" i="12"/>
  <c r="K470" i="12"/>
  <c r="M470" i="12"/>
  <c r="O470" i="12"/>
  <c r="Q470" i="12"/>
  <c r="V470" i="12"/>
  <c r="G472" i="12"/>
  <c r="M472" i="12" s="1"/>
  <c r="I472" i="12"/>
  <c r="K472" i="12"/>
  <c r="O472" i="12"/>
  <c r="Q472" i="12"/>
  <c r="V472" i="12"/>
  <c r="G473" i="12"/>
  <c r="M473" i="12" s="1"/>
  <c r="I473" i="12"/>
  <c r="K473" i="12"/>
  <c r="O473" i="12"/>
  <c r="Q473" i="12"/>
  <c r="V473" i="12"/>
  <c r="G475" i="12"/>
  <c r="M475" i="12" s="1"/>
  <c r="I475" i="12"/>
  <c r="K475" i="12"/>
  <c r="O475" i="12"/>
  <c r="Q475" i="12"/>
  <c r="V475" i="12"/>
  <c r="G476" i="12"/>
  <c r="I476" i="12"/>
  <c r="K476" i="12"/>
  <c r="M476" i="12"/>
  <c r="O476" i="12"/>
  <c r="Q476" i="12"/>
  <c r="V476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M480" i="12" s="1"/>
  <c r="I480" i="12"/>
  <c r="K480" i="12"/>
  <c r="O480" i="12"/>
  <c r="Q480" i="12"/>
  <c r="V480" i="12"/>
  <c r="G481" i="12"/>
  <c r="I481" i="12"/>
  <c r="K481" i="12"/>
  <c r="M481" i="12"/>
  <c r="O481" i="12"/>
  <c r="Q481" i="12"/>
  <c r="V481" i="12"/>
  <c r="G482" i="12"/>
  <c r="M482" i="12" s="1"/>
  <c r="I482" i="12"/>
  <c r="K482" i="12"/>
  <c r="O482" i="12"/>
  <c r="Q482" i="12"/>
  <c r="V482" i="12"/>
  <c r="G483" i="12"/>
  <c r="M483" i="12" s="1"/>
  <c r="I483" i="12"/>
  <c r="K483" i="12"/>
  <c r="O483" i="12"/>
  <c r="Q483" i="12"/>
  <c r="V483" i="12"/>
  <c r="G484" i="12"/>
  <c r="M484" i="12" s="1"/>
  <c r="I484" i="12"/>
  <c r="K484" i="12"/>
  <c r="O484" i="12"/>
  <c r="Q484" i="12"/>
  <c r="V484" i="12"/>
  <c r="G486" i="12"/>
  <c r="I486" i="12"/>
  <c r="K486" i="12"/>
  <c r="M486" i="12"/>
  <c r="O486" i="12"/>
  <c r="Q486" i="12"/>
  <c r="V486" i="12"/>
  <c r="G487" i="12"/>
  <c r="I487" i="12"/>
  <c r="K487" i="12"/>
  <c r="M487" i="12"/>
  <c r="O487" i="12"/>
  <c r="Q487" i="12"/>
  <c r="V487" i="12"/>
  <c r="G488" i="12"/>
  <c r="M488" i="12" s="1"/>
  <c r="I488" i="12"/>
  <c r="K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I490" i="12"/>
  <c r="K490" i="12"/>
  <c r="M490" i="12"/>
  <c r="O490" i="12"/>
  <c r="Q490" i="12"/>
  <c r="V490" i="12"/>
  <c r="G492" i="12"/>
  <c r="M492" i="12" s="1"/>
  <c r="I492" i="12"/>
  <c r="K492" i="12"/>
  <c r="O492" i="12"/>
  <c r="Q492" i="12"/>
  <c r="V492" i="12"/>
  <c r="G494" i="12"/>
  <c r="M494" i="12" s="1"/>
  <c r="I494" i="12"/>
  <c r="K494" i="12"/>
  <c r="O494" i="12"/>
  <c r="Q494" i="12"/>
  <c r="V494" i="12"/>
  <c r="G497" i="12"/>
  <c r="I497" i="12"/>
  <c r="K497" i="12"/>
  <c r="M497" i="12"/>
  <c r="O497" i="12"/>
  <c r="Q497" i="12"/>
  <c r="V497" i="12"/>
  <c r="G499" i="12"/>
  <c r="I499" i="12"/>
  <c r="K499" i="12"/>
  <c r="M499" i="12"/>
  <c r="O499" i="12"/>
  <c r="Q499" i="12"/>
  <c r="V499" i="12"/>
  <c r="G501" i="12"/>
  <c r="G496" i="12" s="1"/>
  <c r="I80" i="1" s="1"/>
  <c r="I19" i="1" s="1"/>
  <c r="I501" i="12"/>
  <c r="K501" i="12"/>
  <c r="O501" i="12"/>
  <c r="Q501" i="12"/>
  <c r="V501" i="12"/>
  <c r="G503" i="12"/>
  <c r="M503" i="12" s="1"/>
  <c r="I503" i="12"/>
  <c r="K503" i="12"/>
  <c r="O503" i="12"/>
  <c r="Q503" i="12"/>
  <c r="V503" i="12"/>
  <c r="G504" i="12"/>
  <c r="I504" i="12"/>
  <c r="K504" i="12"/>
  <c r="M504" i="12"/>
  <c r="O504" i="12"/>
  <c r="Q504" i="12"/>
  <c r="V504" i="12"/>
  <c r="G505" i="12"/>
  <c r="M505" i="12" s="1"/>
  <c r="I505" i="12"/>
  <c r="K505" i="12"/>
  <c r="O505" i="12"/>
  <c r="Q505" i="12"/>
  <c r="V505" i="12"/>
  <c r="G507" i="12"/>
  <c r="M507" i="12" s="1"/>
  <c r="I507" i="12"/>
  <c r="K507" i="12"/>
  <c r="O507" i="12"/>
  <c r="Q507" i="12"/>
  <c r="V507" i="12"/>
  <c r="G509" i="12"/>
  <c r="M509" i="12" s="1"/>
  <c r="I509" i="12"/>
  <c r="K509" i="12"/>
  <c r="O509" i="12"/>
  <c r="Q509" i="12"/>
  <c r="V509" i="12"/>
  <c r="G511" i="12"/>
  <c r="I511" i="12"/>
  <c r="K511" i="12"/>
  <c r="M511" i="12"/>
  <c r="O511" i="12"/>
  <c r="Q511" i="12"/>
  <c r="V511" i="12"/>
  <c r="G513" i="12"/>
  <c r="I513" i="12"/>
  <c r="K513" i="12"/>
  <c r="M513" i="12"/>
  <c r="O513" i="12"/>
  <c r="Q513" i="12"/>
  <c r="V513" i="12"/>
  <c r="G515" i="12"/>
  <c r="M515" i="12" s="1"/>
  <c r="I515" i="12"/>
  <c r="K515" i="12"/>
  <c r="O515" i="12"/>
  <c r="Q515" i="12"/>
  <c r="V515" i="12"/>
  <c r="AF517" i="12"/>
  <c r="G42" i="1" s="1"/>
  <c r="I20" i="1"/>
  <c r="H40" i="1"/>
  <c r="J28" i="1"/>
  <c r="J26" i="1"/>
  <c r="G38" i="1"/>
  <c r="F38" i="1"/>
  <c r="J23" i="1"/>
  <c r="J24" i="1"/>
  <c r="J25" i="1"/>
  <c r="J27" i="1"/>
  <c r="E24" i="1"/>
  <c r="E26" i="1"/>
  <c r="V130" i="12" l="1"/>
  <c r="I496" i="12"/>
  <c r="V401" i="12"/>
  <c r="Q435" i="12"/>
  <c r="V411" i="12"/>
  <c r="O384" i="12"/>
  <c r="M361" i="12"/>
  <c r="K276" i="12"/>
  <c r="Q130" i="12"/>
  <c r="K30" i="12"/>
  <c r="Q276" i="12"/>
  <c r="O68" i="12"/>
  <c r="V16" i="12"/>
  <c r="V435" i="12"/>
  <c r="O401" i="12"/>
  <c r="Q359" i="12"/>
  <c r="V312" i="12"/>
  <c r="O276" i="12"/>
  <c r="I101" i="12"/>
  <c r="V68" i="12"/>
  <c r="K46" i="12"/>
  <c r="O30" i="12"/>
  <c r="G384" i="12"/>
  <c r="I75" i="1" s="1"/>
  <c r="I197" i="12"/>
  <c r="V119" i="12"/>
  <c r="Q46" i="12"/>
  <c r="Q30" i="12"/>
  <c r="V359" i="12"/>
  <c r="O411" i="12"/>
  <c r="G401" i="12"/>
  <c r="I76" i="1" s="1"/>
  <c r="K312" i="12"/>
  <c r="I276" i="12"/>
  <c r="Q261" i="12"/>
  <c r="Q160" i="12"/>
  <c r="O119" i="12"/>
  <c r="K68" i="12"/>
  <c r="O435" i="12"/>
  <c r="K261" i="12"/>
  <c r="V101" i="12"/>
  <c r="I59" i="12"/>
  <c r="I46" i="12"/>
  <c r="K435" i="12"/>
  <c r="O261" i="12"/>
  <c r="K119" i="12"/>
  <c r="AE517" i="12"/>
  <c r="F42" i="1" s="1"/>
  <c r="H42" i="1" s="1"/>
  <c r="I42" i="1" s="1"/>
  <c r="Q496" i="12"/>
  <c r="Q411" i="12"/>
  <c r="K359" i="12"/>
  <c r="I261" i="12"/>
  <c r="V197" i="12"/>
  <c r="V160" i="12"/>
  <c r="O130" i="12"/>
  <c r="O109" i="12"/>
  <c r="I30" i="12"/>
  <c r="G411" i="12"/>
  <c r="I77" i="1" s="1"/>
  <c r="Q384" i="12"/>
  <c r="O359" i="12"/>
  <c r="O248" i="12"/>
  <c r="I160" i="12"/>
  <c r="K130" i="12"/>
  <c r="V109" i="12"/>
  <c r="V59" i="12"/>
  <c r="G312" i="12"/>
  <c r="I71" i="1" s="1"/>
  <c r="O447" i="12"/>
  <c r="V496" i="12"/>
  <c r="O380" i="12"/>
  <c r="I312" i="12"/>
  <c r="V248" i="12"/>
  <c r="O160" i="12"/>
  <c r="K101" i="12"/>
  <c r="I78" i="12"/>
  <c r="I68" i="12"/>
  <c r="O59" i="12"/>
  <c r="G276" i="12"/>
  <c r="I70" i="1" s="1"/>
  <c r="Q401" i="12"/>
  <c r="V384" i="12"/>
  <c r="Q248" i="12"/>
  <c r="K197" i="12"/>
  <c r="K160" i="12"/>
  <c r="Q447" i="12"/>
  <c r="I384" i="12"/>
  <c r="V276" i="12"/>
  <c r="V78" i="12"/>
  <c r="K59" i="12"/>
  <c r="Q119" i="12"/>
  <c r="Q109" i="12"/>
  <c r="V30" i="12"/>
  <c r="K248" i="12"/>
  <c r="Q101" i="12"/>
  <c r="O78" i="12"/>
  <c r="M59" i="12"/>
  <c r="O46" i="12"/>
  <c r="V447" i="12"/>
  <c r="I411" i="12"/>
  <c r="O197" i="12"/>
  <c r="K496" i="12"/>
  <c r="K447" i="12"/>
  <c r="I401" i="12"/>
  <c r="O496" i="12"/>
  <c r="I447" i="12"/>
  <c r="K384" i="12"/>
  <c r="O337" i="12"/>
  <c r="I248" i="12"/>
  <c r="Q197" i="12"/>
  <c r="K78" i="12"/>
  <c r="V46" i="12"/>
  <c r="G8" i="12"/>
  <c r="G41" i="1"/>
  <c r="F39" i="1"/>
  <c r="G39" i="1"/>
  <c r="G43" i="1" s="1"/>
  <c r="G25" i="1" s="1"/>
  <c r="A25" i="1" s="1"/>
  <c r="A26" i="1" s="1"/>
  <c r="G26" i="1" s="1"/>
  <c r="M435" i="12"/>
  <c r="M411" i="12"/>
  <c r="M447" i="12"/>
  <c r="M380" i="12"/>
  <c r="M501" i="12"/>
  <c r="M496" i="12" s="1"/>
  <c r="M359" i="12"/>
  <c r="G337" i="12"/>
  <c r="I72" i="1" s="1"/>
  <c r="M30" i="12"/>
  <c r="G447" i="12"/>
  <c r="I79" i="1" s="1"/>
  <c r="I18" i="1" s="1"/>
  <c r="M276" i="12"/>
  <c r="M130" i="12"/>
  <c r="G435" i="12"/>
  <c r="I78" i="1" s="1"/>
  <c r="M407" i="12"/>
  <c r="M401" i="12" s="1"/>
  <c r="M388" i="12"/>
  <c r="M384" i="12" s="1"/>
  <c r="I359" i="12"/>
  <c r="K337" i="12"/>
  <c r="Q337" i="12"/>
  <c r="I337" i="12"/>
  <c r="M119" i="12"/>
  <c r="M101" i="12"/>
  <c r="V337" i="12"/>
  <c r="M261" i="12"/>
  <c r="M248" i="12"/>
  <c r="M197" i="12"/>
  <c r="M78" i="12"/>
  <c r="G261" i="12"/>
  <c r="I69" i="1" s="1"/>
  <c r="M161" i="12"/>
  <c r="M160" i="12" s="1"/>
  <c r="G130" i="12"/>
  <c r="I65" i="1" s="1"/>
  <c r="G119" i="12"/>
  <c r="I64" i="1" s="1"/>
  <c r="I17" i="1" s="1"/>
  <c r="G78" i="12"/>
  <c r="I61" i="1" s="1"/>
  <c r="G59" i="12"/>
  <c r="I57" i="1" s="1"/>
  <c r="M17" i="12"/>
  <c r="M16" i="12" s="1"/>
  <c r="G248" i="12"/>
  <c r="I68" i="1" s="1"/>
  <c r="G197" i="12"/>
  <c r="I67" i="1" s="1"/>
  <c r="G101" i="12"/>
  <c r="I62" i="1" s="1"/>
  <c r="G30" i="12"/>
  <c r="I55" i="1" s="1"/>
  <c r="M340" i="12"/>
  <c r="M337" i="12" s="1"/>
  <c r="M315" i="12"/>
  <c r="M312" i="12" s="1"/>
  <c r="M113" i="12"/>
  <c r="M109" i="12" s="1"/>
  <c r="M72" i="12"/>
  <c r="M68" i="12" s="1"/>
  <c r="M49" i="12"/>
  <c r="M46" i="12" s="1"/>
  <c r="M12" i="12"/>
  <c r="M8" i="12" s="1"/>
  <c r="G517" i="12" l="1"/>
  <c r="F41" i="1"/>
  <c r="I53" i="1"/>
  <c r="I81" i="1" s="1"/>
  <c r="H41" i="1"/>
  <c r="I41" i="1" s="1"/>
  <c r="H39" i="1"/>
  <c r="F43" i="1"/>
  <c r="G23" i="1" s="1"/>
  <c r="A23" i="1" s="1"/>
  <c r="A24" i="1" s="1"/>
  <c r="G24" i="1" s="1"/>
  <c r="I16" i="1"/>
  <c r="I21" i="1" s="1"/>
  <c r="A27" i="1" l="1"/>
  <c r="A29" i="1" s="1"/>
  <c r="G29" i="1" s="1"/>
  <c r="G27" i="1" s="1"/>
  <c r="G28" i="1"/>
  <c r="I39" i="1"/>
  <c r="I43" i="1" s="1"/>
  <c r="H43" i="1"/>
  <c r="J80" i="1"/>
  <c r="J55" i="1"/>
  <c r="J63" i="1"/>
  <c r="J67" i="1"/>
  <c r="J73" i="1"/>
  <c r="J58" i="1"/>
  <c r="J66" i="1"/>
  <c r="J74" i="1"/>
  <c r="J59" i="1"/>
  <c r="J69" i="1"/>
  <c r="J54" i="1"/>
  <c r="J71" i="1"/>
  <c r="J60" i="1"/>
  <c r="J68" i="1"/>
  <c r="J76" i="1"/>
  <c r="J77" i="1"/>
  <c r="J53" i="1"/>
  <c r="J57" i="1"/>
  <c r="J79" i="1"/>
  <c r="J62" i="1"/>
  <c r="J70" i="1"/>
  <c r="J78" i="1"/>
  <c r="J75" i="1"/>
  <c r="J61" i="1"/>
  <c r="J65" i="1"/>
  <c r="J56" i="1"/>
  <c r="J64" i="1"/>
  <c r="J72" i="1"/>
  <c r="J39" i="1" l="1"/>
  <c r="J43" i="1" s="1"/>
  <c r="J42" i="1"/>
  <c r="J41" i="1"/>
  <c r="J8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Dušan Čapek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<sst xmlns="http://schemas.openxmlformats.org/spreadsheetml/2006/main" count="2900" uniqueCount="878">
  <si>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</si>
  <si>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</si>
  <si>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</si>
  <si>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</si>
  <si>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</si>
  <si>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</si>
  <si>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</si>
  <si>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</si>
  <si>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</si>
  <si>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</si>
  <si>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</si>
  <si>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</si>
  <si>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</si>
  <si>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</si>
  <si>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</si>
  <si>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</si>
  <si>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</si>
  <si>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</si>
  <si>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</si>
  <si>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</si>
  <si>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</si>
  <si>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</si>
  <si>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</si>
  <si>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</si>
  <si>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</si>
  <si>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</si>
  <si>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</si>
  <si>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</si>
  <si>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</si>
  <si>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</si>
  <si>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</si>
  <si>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</si>
  <si>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</si>
  <si>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</si>
  <si>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</si>
  <si>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</si>
  <si>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</si>
  <si>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</si>
  <si>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</si>
  <si>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</si>
  <si>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</si>
  <si>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</si>
  <si>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</si>
  <si>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</si>
  <si>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Rekonstrukce plynové kotelny, Čapkova 487, Světlá nad Sázavou</t>
  </si>
  <si>
    <t>Objekt:</t>
  </si>
  <si>
    <t>Rozpočet:</t>
  </si>
  <si>
    <t>Město Světlá nad Sázavou</t>
  </si>
  <si>
    <t>náměstí Trčků z Lípy 18</t>
  </si>
  <si>
    <t>Světlá nad Sázavou</t>
  </si>
  <si>
    <t>58291</t>
  </si>
  <si>
    <t>00268321</t>
  </si>
  <si>
    <t>CZ00268321</t>
  </si>
  <si>
    <t>19.5.2023</t>
  </si>
  <si>
    <t>Stavba</t>
  </si>
  <si>
    <t>Stavební objekt</t>
  </si>
  <si>
    <t>Celkem za stavbu</t>
  </si>
  <si>
    <t>CZK</t>
  </si>
  <si>
    <t>#POPS</t>
  </si>
  <si>
    <t>Popis stavby: 01 - Rekonstrukce plynové kotelny, Čapkova 487, Světlá nad Sázavou</t>
  </si>
  <si>
    <t>#POPO</t>
  </si>
  <si>
    <t>Popis objektu: 01 - Rekonstrukce plynové kotelny, Čapkova 487, Světlá nad Sázavou</t>
  </si>
  <si>
    <t>#POPR</t>
  </si>
  <si>
    <t>Popis rozpočtu: 01 - Rekonstrukce plynové kotelny, Čapkova 487, Světlá nad Sázavou</t>
  </si>
  <si>
    <t>Rekapitulace dílů</t>
  </si>
  <si>
    <t>Typ dílu</t>
  </si>
  <si>
    <t>3</t>
  </si>
  <si>
    <t>Svislé a kompletní konstrukce</t>
  </si>
  <si>
    <t>60</t>
  </si>
  <si>
    <t>Úpravy povrchů, omítky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</si>
  <si>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</si>
  <si>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</si>
  <si>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</si>
  <si>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</si>
  <si>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</si>
  <si>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</si>
  <si>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</si>
  <si>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</si>
  <si>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</si>
  <si>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</si>
  <si>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</si>
  <si>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</si>
  <si>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</si>
  <si>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</si>
  <si>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</si>
  <si>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</si>
  <si>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</si>
  <si>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</si>
  <si>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</si>
  <si>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</si>
  <si>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</si>
  <si>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</si>
  <si>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</si>
  <si>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</si>
  <si>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</si>
  <si>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</si>
  <si>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</si>
  <si>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</si>
  <si>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</si>
  <si>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Montáže vzduchotechnických zař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</si>
  <si>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</si>
  <si>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</si>
  <si>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</si>
  <si>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</si>
  <si>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</si>
  <si>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</si>
  <si>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</si>
  <si>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</si>
  <si>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</si>
  <si>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</si>
  <si>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</si>
  <si>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</si>
  <si>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</si>
  <si>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</si>
  <si>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</si>
  <si>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</si>
  <si>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</si>
  <si>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</si>
  <si>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</si>
  <si>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</si>
  <si>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</si>
  <si>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</si>
  <si>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Položkový soupis prací a dodávek</t>
  </si>
  <si>
    <t>#TypZaznamu#</t>
  </si>
  <si>
    <t>20-50-826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</si>
  <si>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</si>
  <si>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</si>
  <si>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</si>
  <si>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</si>
  <si>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</si>
  <si>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</si>
  <si>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</si>
  <si>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</si>
  <si>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</si>
  <si>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</si>
  <si>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</si>
  <si>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</si>
  <si>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</si>
  <si>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</si>
  <si>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</si>
  <si>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</si>
  <si>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</si>
  <si>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</si>
  <si>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</si>
  <si>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</si>
  <si>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</si>
  <si>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</si>
  <si>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</si>
  <si>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</si>
  <si>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</si>
  <si>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</si>
  <si>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</si>
  <si>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340236212RT2</t>
  </si>
  <si>
    <t>Zazdívka otvorů o ploše přes 0,0225 m2 do 0,09 m2 v příčkách nebo stěnách cihlami  pálenými  tloušťky nad 100 mm</t>
  </si>
  <si>
    <t>kus</t>
  </si>
  <si>
    <t>801-4</t>
  </si>
  <si>
    <t>RTS 23/ I</t>
  </si>
  <si>
    <t>Běžná</t>
  </si>
  <si>
    <t>POL1_0</t>
  </si>
  <si>
    <t>včetně pomocného pracovního lešení</t>
  </si>
  <si>
    <t>SPI</t>
  </si>
  <si>
    <t>Položka použita pro zazdění otvorů průduchů pro odtah spalin.</t>
  </si>
  <si>
    <t>POP</t>
  </si>
  <si>
    <t>319201311R00</t>
  </si>
  <si>
    <t>Vyrovnání nerovného povrchu jakoukoliv maltou  do 30 mm</t>
  </si>
  <si>
    <t>m2</t>
  </si>
  <si>
    <t>vnitřního i vnějšího zdiva, bez odsekání vadných cihel, bez pomocného lešení,</t>
  </si>
  <si>
    <t>Oprava zdiva po vybourání dveřní zárubně.</t>
  </si>
  <si>
    <t>(2*2+0,9)*0,5</t>
  </si>
  <si>
    <t>VV</t>
  </si>
  <si>
    <t>601021142RT1</t>
  </si>
  <si>
    <t xml:space="preserve">Omítka stropů a podhledů z hotových směsí vrstva štuková, vápenná,  , tloušťka vrstvy 2 mm,  </t>
  </si>
  <si>
    <t>801-1</t>
  </si>
  <si>
    <t>po jednotlivých vrstvách</t>
  </si>
  <si>
    <t>Kotelna : 4,1*3,9+0,5*0,3+1,35*0,3</t>
  </si>
  <si>
    <t>Plynoměr : (2,1*4,2)-0,15*0,75+0,75*0,35+0,05*1</t>
  </si>
  <si>
    <t>602021141RT1</t>
  </si>
  <si>
    <t xml:space="preserve">Omítka stěn z hotových směsí vrstva štuková, vápenná,  , tloušťka vrstvy 2 mm,  </t>
  </si>
  <si>
    <t>Kotelna : (4+4,2)*2*4,15+(0,15+0,1)*2,45</t>
  </si>
  <si>
    <t>-(0,9*0,6)*2-0,9*2</t>
  </si>
  <si>
    <t>(0,9+0,6)*2*0,3*2</t>
  </si>
  <si>
    <t>Mezisoučet</t>
  </si>
  <si>
    <t>Plynoměr : (2,1+4,2)*2*2,45+(0,35*2)*2+(0,05+0,1)*2*2+(0,9+0,6)*2*0,3</t>
  </si>
  <si>
    <t>-0,75*2-1*2-0,9*0,6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</si>
  <si>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</si>
  <si>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</si>
  <si>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4,1*3,9+0,5*0,3+1,35*0,3</t>
  </si>
  <si>
    <t>612421321R00</t>
  </si>
  <si>
    <t>Oprava vnitřních vápenných omítek stěn v množství opravované plochy přes 10 do 30 %, hladkých</t>
  </si>
  <si>
    <t>(4+4,2)*2*4,15+(0,15+0,1)*2,45</t>
  </si>
  <si>
    <t>612409991RT2</t>
  </si>
  <si>
    <t>Začištění omítek kolem oken, dveří a obkladů apod. s použitím suché maltové směsi</t>
  </si>
  <si>
    <t>m</t>
  </si>
  <si>
    <t>(0,9+2*2)+(0,5+0,4*2)+(0,9+0,6)*2*2</t>
  </si>
  <si>
    <t>(0,75+2*2)+(0,9+2*2)+(0,9+0,6)*2</t>
  </si>
  <si>
    <t>622904121R00</t>
  </si>
  <si>
    <t xml:space="preserve">Očištění fasád ruční čištění ocelovým kartáčem,  </t>
  </si>
  <si>
    <t>(16,545+67,5925)/100*30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</si>
  <si>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</si>
  <si>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</si>
  <si>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</si>
  <si>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0,9*2+0,5*0,4+(0,9*0,6)*2</t>
  </si>
  <si>
    <t>0,75*2+0,9*2+0,9*0,6</t>
  </si>
  <si>
    <t>631664112R00</t>
  </si>
  <si>
    <t>Oprava trhlin a výtluků v podlahách cementovou hmotou včetně penetrace podkladu, tloušťky od 11 mm do 20 mm</t>
  </si>
  <si>
    <t>Sokl+okolo vpustí : (1*1,5)*2+0,15*3</t>
  </si>
  <si>
    <t>631312141R00</t>
  </si>
  <si>
    <t>Doplnění mazanin betonem prostým rýh v dosavadních mazaninách</t>
  </si>
  <si>
    <t>m3</t>
  </si>
  <si>
    <t>prostým betonem (s dodáním hmot) bez potěru,</t>
  </si>
  <si>
    <t>4,5*0,3*0,2</t>
  </si>
  <si>
    <t>632411104R00</t>
  </si>
  <si>
    <t>Potěr ze suchých směsí stěrka anhydritová, samonivelační, vyrovnávací, tloušťky 4 mm, bez penetrace</t>
  </si>
  <si>
    <t>s rozprostřením a uhlazením</t>
  </si>
  <si>
    <t>Položka použita  k vyrovnání betonových podkladů v interiéru před finální povrchovou úpravou.</t>
  </si>
  <si>
    <t>4*3,9+0,5*0,3+1,25*0,15</t>
  </si>
  <si>
    <t>632411904R00</t>
  </si>
  <si>
    <t xml:space="preserve">Potěr ze suchých směsí nátěr savých podkladů penetrační,  </t>
  </si>
  <si>
    <t>3,45+15,9375</t>
  </si>
  <si>
    <t>642944121R00</t>
  </si>
  <si>
    <t>Osazování ocelových zárubní dodatečně plochy do 2,5 m2</t>
  </si>
  <si>
    <t>lisovaných nebo z úhelníků s vybetonováním prahu</t>
  </si>
  <si>
    <t>5533300011R</t>
  </si>
  <si>
    <t>zárubeň kovová pro klasické zdění; š profilu 95 mm; š průchodu 700 mm; h průchodu 1 970 mm; L, P; závěsy pevné; požární odolnost</t>
  </si>
  <si>
    <t>SPCM</t>
  </si>
  <si>
    <t>RTS 21/ II</t>
  </si>
  <si>
    <t>Indiv</t>
  </si>
  <si>
    <t>Specifikace</t>
  </si>
  <si>
    <t>POL3_0</t>
  </si>
  <si>
    <t>941955004R00</t>
  </si>
  <si>
    <t>Lešení lehké pracovní pomocné pomocné, o výšce lešeňové podlahy přes 2,5 do 3,5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</si>
  <si>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</si>
  <si>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</si>
  <si>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</si>
  <si>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15,94+9,02+1,35*7,5+1,2*4,2</t>
  </si>
  <si>
    <t>965042221RT2</t>
  </si>
  <si>
    <t>Bourání podkladů pod dlažby nebo litých celistvých dlažeb a mazanin  betonových nebo z litého asfaltu, tloušťky přes 100 mm, plochy do 1 m2</t>
  </si>
  <si>
    <t>801-3</t>
  </si>
  <si>
    <t>sokl pod kotli : (0,8*1,15)*0,1*2</t>
  </si>
  <si>
    <t>podl.vpusť+kanalizace : (0,15*0,15)*0,2*2+4,5*0,3*0,2</t>
  </si>
  <si>
    <t>968071125R00</t>
  </si>
  <si>
    <t>Vyvěšení nebo zavěšení kovových křídel dveří, plochy do 2 m2</t>
  </si>
  <si>
    <t>s případným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</si>
  <si>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</si>
  <si>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</si>
  <si>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0,8*2</t>
  </si>
  <si>
    <t>965048515R00</t>
  </si>
  <si>
    <t>Bourání podkladů pod dlažby nebo litých celistvých dlažeb a mazanin  Broušení betonového povrchu do tloušťky 5 mm</t>
  </si>
  <si>
    <t>971033341R00</t>
  </si>
  <si>
    <t>Vybourání otvorů ve zdivu cihelném z jakýchkoliv cihel pálených  na jakoukoliv maltu vápenou nebo vápenocementovou, plochy do 0,09 m2, tloušťky do 300 mm</t>
  </si>
  <si>
    <t>základovém nebo nadzákladovém,</t>
  </si>
  <si>
    <t>978011141R00</t>
  </si>
  <si>
    <t>Otlučení omítek vápenných nebo vápenocementových vnitřních s vyškrabáním spár, s očištěním zdiva stropů, v rozsahu do 30 %</t>
  </si>
  <si>
    <t>978013141R00</t>
  </si>
  <si>
    <t>Otlučení omítek vápenných nebo vápenocementových vnitřních s vyškrabáním spár, s očištěním zdiva stěn, v rozsahu do 30 %</t>
  </si>
  <si>
    <t>978023411R00</t>
  </si>
  <si>
    <t>Vysekání, vyškrábání a vyčištění spár zdiva cihelného  mimo komínového</t>
  </si>
  <si>
    <t>978R1</t>
  </si>
  <si>
    <t>Vysátí plochy prům.vysavačem od prachu</t>
  </si>
  <si>
    <t>Vlastní</t>
  </si>
  <si>
    <t>Kotelna : 15,9375+16,545+67,5925</t>
  </si>
  <si>
    <t>979082111R00</t>
  </si>
  <si>
    <t>Vnitrostaveništní doprava suti a vybouraných hmot do 10 m</t>
  </si>
  <si>
    <t>t</t>
  </si>
  <si>
    <t>POL8_</t>
  </si>
  <si>
    <t>979082121R00</t>
  </si>
  <si>
    <t>Vnitrostaveništní doprava suti a vybouraných hmot příplatek k ceně za každých dalších 5 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</si>
  <si>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</si>
  <si>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</si>
  <si>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</si>
  <si>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</si>
  <si>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979suť tříděná</t>
  </si>
  <si>
    <t>Poplatek za uložení tříděné suti-cihly, beton atd.</t>
  </si>
  <si>
    <t>1,34101+1,24876+0,082</t>
  </si>
  <si>
    <t>979plast</t>
  </si>
  <si>
    <t>Poplatek za uložení tříděné suti-plast, izola atd.</t>
  </si>
  <si>
    <t>Kalkul</t>
  </si>
  <si>
    <t>0,5+0,05</t>
  </si>
  <si>
    <t>979kov</t>
  </si>
  <si>
    <t>Poplatek za uložení tříděné suti-kov atd.</t>
  </si>
  <si>
    <t>0,02428+0,04241+0,0049+0,2125+0,2</t>
  </si>
  <si>
    <t>998009101R00</t>
  </si>
  <si>
    <t>Přesun hmot samostatně budovaného lešení bez ohledu na výšku</t>
  </si>
  <si>
    <t>POL7_</t>
  </si>
  <si>
    <t>998009194R00</t>
  </si>
  <si>
    <t>Přesun hmot samostatně budovaného lešení příplatek za zvětšený přesun přes vymezenou největší dopravní vzdálenost  do 1000 m</t>
  </si>
  <si>
    <t>998009199R00</t>
  </si>
  <si>
    <t>Přesun hmot samostatně budovaného lešení příplatek za zvětšený přesun přes vymezenou největší dopravní vzdálenost  za každých dalších i započatých 1000 m přes 1000 m</t>
  </si>
  <si>
    <t>999281105R00</t>
  </si>
  <si>
    <t xml:space="preserve">Přesun hmot pro opravy a údržbu objektů pro opravy a údržbu dosavadních objektů včetně vnějších plášťů  výšky do 6 m,  </t>
  </si>
  <si>
    <t>oborů 801, 803, 811 a 812</t>
  </si>
  <si>
    <t>999281196R00</t>
  </si>
  <si>
    <t>Přesun hmot pro opravy a údržbu objektů pro opravy a údržbu dosavadních objektů včetně vnějších plášťů  příplatek za zvětšený přesun přes vymezenou největší dopravní vzdálenost  do 5000 m</t>
  </si>
  <si>
    <t>711212003RT3</t>
  </si>
  <si>
    <t>Izolace proti vodě stěrka hydroizolační a protiradonová  proti vlhkosti, druh podkladní konstrukce beton</t>
  </si>
  <si>
    <t>800-711</t>
  </si>
  <si>
    <t>RTS 22/ II</t>
  </si>
  <si>
    <t>Položka použita pro opravu izolace proti vodě v případě porušení/demontáže izolace proti vodě při výkopu kanalizace - dvousložkova bitumenová hmota.</t>
  </si>
  <si>
    <t>5*0,5+0,5*0,5*3</t>
  </si>
  <si>
    <t>998711101R00</t>
  </si>
  <si>
    <t>Přesun hmot pro izolace proti vodě svisle do 6 m</t>
  </si>
  <si>
    <t>50 m vodorovně měřeno od těžiště půdorysné plochy skládky do těžiště půdorysné plochy objektu</t>
  </si>
  <si>
    <t>998711194R00</t>
  </si>
  <si>
    <t>Přesun hmot pro izolace proti vodě příplatek k ceně za zvětšený přesun přes vymezenou největší dopravní vzdálenost  do 1000 m</t>
  </si>
  <si>
    <t>998711199R00</t>
  </si>
  <si>
    <t>Přesun hmot pro izolace proti vodě příplatek k ceně za zvětšený přesun přes vymezenou největší dopravní vzdálenost  za každých dalších i započatých 1000 m přes 1000 m</t>
  </si>
  <si>
    <t>713R1</t>
  </si>
  <si>
    <t xml:space="preserve"> Izolace tep. potrubí pouzdry s Al fólií, staženým, Al páskou, D49/40, montáž+dodávka</t>
  </si>
  <si>
    <t>713R2</t>
  </si>
  <si>
    <t xml:space="preserve"> Izolace tep. potrubí pouzdry s Al fólií, staženým, Al páskou, D60/50, montáž+dodávka</t>
  </si>
  <si>
    <t>713R3</t>
  </si>
  <si>
    <t xml:space="preserve"> Izolace tep. potrubí pouzdry s Al fólií, staženým, Al páskou, D89/70, montáž+dodávka</t>
  </si>
  <si>
    <t>Spec.713.1</t>
  </si>
  <si>
    <t>Spojovací sponky, páska a lepidlo pro izol.pouzdra</t>
  </si>
  <si>
    <t>soubor</t>
  </si>
  <si>
    <t>998713101R00</t>
  </si>
  <si>
    <t>Přesun hmot pro izolace tepelné v objektech výšky do 6 m</t>
  </si>
  <si>
    <t>800-713</t>
  </si>
  <si>
    <t>50 m vodorovně</t>
  </si>
  <si>
    <t>998713194R00</t>
  </si>
  <si>
    <t>Přesun hmot pro izolace tepelné příplatek k ceně za zvětšený přesun přes vymezenou největší dopravní vzdálenost za vzdálenost do 1 km</t>
  </si>
  <si>
    <t>998713199R00</t>
  </si>
  <si>
    <t>Přesun hmot pro izolace tepelné příplatek k ceně za zvětšený přesun přes vymezenou největší dopravní vzdálenost za každých dalších i započatých 1000 m přes 1000 m</t>
  </si>
  <si>
    <t>721210831R00</t>
  </si>
  <si>
    <t xml:space="preserve">Demontáž vpusti dvorní s obetonávkou,  </t>
  </si>
  <si>
    <t>800-721</t>
  </si>
  <si>
    <t>Položka použita pro demontáž betonové vpusti.</t>
  </si>
  <si>
    <t>721290821R00</t>
  </si>
  <si>
    <t>Vnitrostaveništní přemístění vybouraných hmot svislý , v objektech výšky do 6m</t>
  </si>
  <si>
    <t>vodorovně do 100 m</t>
  </si>
  <si>
    <t>900.RT4.7211</t>
  </si>
  <si>
    <t>HZS, Práce v tarifní třídě 7</t>
  </si>
  <si>
    <t>h</t>
  </si>
  <si>
    <t>Montáž sběrného potrubí kondenzátu (dodávka profese ÚT)</t>
  </si>
  <si>
    <t>721176124R00</t>
  </si>
  <si>
    <t>Potrubí HT svodné (ležaté) v zemi vnější průměr D 75 mm, tloušťka stěny 2,7 mm, DN 70</t>
  </si>
  <si>
    <t>včetně tvarovek, objímek. Bez zednických výpomocí.</t>
  </si>
  <si>
    <t>72117    OA0</t>
  </si>
  <si>
    <t>VNITŘNÍ KANALIZACE Z PLAST TRUB</t>
  </si>
  <si>
    <t>POL2_</t>
  </si>
  <si>
    <t>721194107R00</t>
  </si>
  <si>
    <t>Zřízení přípojek na potrubí D 75 mm, materiál ve specifikaci</t>
  </si>
  <si>
    <t>vyvedení a upevnění odpadních výpustek,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</si>
  <si>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</si>
  <si>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</si>
  <si>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721170953R00</t>
  </si>
  <si>
    <t>Opravy odpadního potrubí novodurového vsazení odbočky do potrubí hrdlového, D 75 mm</t>
  </si>
  <si>
    <t>900      R03</t>
  </si>
  <si>
    <t>Hodinové zúčtovací sazby stavební dělník, tarifní třída 6</t>
  </si>
  <si>
    <t>Čištění stávající revizní kanalizační šachty a potrubí.</t>
  </si>
  <si>
    <t>Položka použita pro pomocné stavební práce spojené s montáží rozvodu kanalizace.</t>
  </si>
  <si>
    <t>Spec.721.1</t>
  </si>
  <si>
    <t>Stavební pomocný materiál</t>
  </si>
  <si>
    <t>Stavební materál pro pomocné stavební práce spojené s montáží rozvodu kanalizace.</t>
  </si>
  <si>
    <t>900.RT4.7212</t>
  </si>
  <si>
    <t>Kanalizační práce neobsažené v položkách.</t>
  </si>
  <si>
    <t>721290111R00</t>
  </si>
  <si>
    <t>Zkouška těsnosti kanalizace v objektech vodou, DN 125</t>
  </si>
  <si>
    <t>721290123R00</t>
  </si>
  <si>
    <t>Zkouška těsnosti kanalizace v objektech kouřem, DN 300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</si>
  <si>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</si>
  <si>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</si>
  <si>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</si>
  <si>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998721194R00</t>
  </si>
  <si>
    <t>Přesun hmot pro vnitřní kanalizaci příplatek k ceně za zvětšený přesun přes vymezenou největší dopravní vzdálenost  do 1000 m</t>
  </si>
  <si>
    <t>998721199R00</t>
  </si>
  <si>
    <t>Přesun hmot pro vnitřní kanalizaci příplatek k ceně za zvětšený přesun přes vymezenou největší dopravní vzdálenost  za každých dalších i započatých 1000 m přes 1000 m</t>
  </si>
  <si>
    <t>722130801R00</t>
  </si>
  <si>
    <t>Demontáž potrubí z ocelových trubek závitových do DN 25</t>
  </si>
  <si>
    <t>722220872R00</t>
  </si>
  <si>
    <t>Demontáž armatur závitových se závitem a šroubením, G 3/4"</t>
  </si>
  <si>
    <t>722290821R00</t>
  </si>
  <si>
    <t>Vnitrostaveništní přemístění vybouraných hmot svislé, v objektech výšky do 6m</t>
  </si>
  <si>
    <t>vodorovně do 100 m,</t>
  </si>
  <si>
    <t>0,01917+0,00511</t>
  </si>
  <si>
    <t>722172312R00</t>
  </si>
  <si>
    <t>Potrubí z plastických hmot polypropylenové potrubí PP-R, D 25 mm, s 3,5 mm, PN 16, polyfúzně svařované, včetně zednických výpomocí</t>
  </si>
  <si>
    <t>včetně tvarovek, bez zednických výpomocí</t>
  </si>
  <si>
    <t>722190402R00</t>
  </si>
  <si>
    <t>Vyvedení a upevnění výpustek DN 20</t>
  </si>
  <si>
    <t>722221122R00</t>
  </si>
  <si>
    <t>Kohout kulový, výtokový (zahradní), vnější závit, mosazný, DN 15 x 20, PN 15, včetně dodávky materiálu</t>
  </si>
  <si>
    <t>722224111R00</t>
  </si>
  <si>
    <t>Kohout kulový, vypouštěcí a napouštěcí, vnější závit, mosazný, DN 15, PN 10, včetně dodávky materiálu</t>
  </si>
  <si>
    <t>722235112R00</t>
  </si>
  <si>
    <t>Kohout kulový, mosazný, vnitřní-vnitřní závit, DN 20, PN 25, včetně dodávky materiálu</t>
  </si>
  <si>
    <t>722235173R00</t>
  </si>
  <si>
    <t>Kohout kulový, regulační, mosazný, vnitřní-vnitřní závit, DN 20, PN 30, včetně dodávky materiálu</t>
  </si>
  <si>
    <t>722269112R00</t>
  </si>
  <si>
    <t>Montáž vodoměru závitového jednovtokového suchoběžného, G 3/4"</t>
  </si>
  <si>
    <t>731341140R00</t>
  </si>
  <si>
    <t>Hadice napouštěcí pryžové D 20/28</t>
  </si>
  <si>
    <t>800-731</t>
  </si>
  <si>
    <t>722239102R00</t>
  </si>
  <si>
    <t>Montáž armatury závitové se dvěma závity G 3/4"</t>
  </si>
  <si>
    <t>734421150R00</t>
  </si>
  <si>
    <t>Tlakoměr deformační 0-10 MPa č. 53312, D 100, včetně dodávky materiálu</t>
  </si>
  <si>
    <t>722.R1</t>
  </si>
  <si>
    <t>Mosaz. šroubení - G 3/4", montáž a dodávka</t>
  </si>
  <si>
    <t>Spec.722.1</t>
  </si>
  <si>
    <t>Spojovací materiál</t>
  </si>
  <si>
    <t>kg</t>
  </si>
  <si>
    <t>Spec.722.2</t>
  </si>
  <si>
    <t>Uchycení potrubí (objímky, šrouby, hmoždinky), montáž a dodávka</t>
  </si>
  <si>
    <t>722131913R00</t>
  </si>
  <si>
    <t>Opravy vodovodního potrubí závitového vsazení odbočky do potrubí, DN 25</t>
  </si>
  <si>
    <t>722190901R00</t>
  </si>
  <si>
    <t>Uzavření nebo otevření vodovodního potrubí při opravě</t>
  </si>
  <si>
    <t>včetně vypuštění a napuštění,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</si>
  <si>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</si>
  <si>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</si>
  <si>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</si>
  <si>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</si>
  <si>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Položka použita pro pomocné stavební práce spojené s montáží rozvodu vodovodu.</t>
  </si>
  <si>
    <t>Spec.722.3</t>
  </si>
  <si>
    <t>Stavební materál pro pomocné stavební práce spojené s montáží rozvodu vodovodu.</t>
  </si>
  <si>
    <t>900.RT4.7221</t>
  </si>
  <si>
    <t>Vodoinstalační práce neobsažené v položkách.</t>
  </si>
  <si>
    <t>998722101R00</t>
  </si>
  <si>
    <t>Přesun hmot pro vnitřní vodovod v objektech výšky do 6 m</t>
  </si>
  <si>
    <t>vodorovně do 50 m</t>
  </si>
  <si>
    <t>998722194R00</t>
  </si>
  <si>
    <t>Přesun hmot pro vnitřní vodovod příplatek k ceně za zvětšený přesun přes vymezenou největší dopravní vzdálenost  do 1000 m</t>
  </si>
  <si>
    <t>998722199R00</t>
  </si>
  <si>
    <t>Přesun hmot pro vnitřní vodovod příplatek k ceně za zvětšený přesun přes vymezenou největší dopravní vzdálenost  za každých dalších i započatých 1000 m přes 1000 m</t>
  </si>
  <si>
    <t>723120804R00</t>
  </si>
  <si>
    <t>Demontáž potrubí svařovaného z trubek závitových do DN 25</t>
  </si>
  <si>
    <t>723120805R00</t>
  </si>
  <si>
    <t>Demontáž potrubí svařovaného z trubek závitových přes 25 do DN 50</t>
  </si>
  <si>
    <t>723290821R00</t>
  </si>
  <si>
    <t>0,01505+0,02736</t>
  </si>
  <si>
    <t>723120202R00</t>
  </si>
  <si>
    <t>Potrubí z trubek černých závitových svařovaných DN 15</t>
  </si>
  <si>
    <t>bezešvých ČSN 42 0250 a běžných ČSN 42 5710 - jakost 11353.0,</t>
  </si>
  <si>
    <t>723120203R00</t>
  </si>
  <si>
    <t>Potrubí z trubek černých závitových svařovaných DN 20</t>
  </si>
  <si>
    <t>723120206R00</t>
  </si>
  <si>
    <t>Potrubí z trubek černých závitových svařovaných DN 40</t>
  </si>
  <si>
    <t>723190913R00</t>
  </si>
  <si>
    <t>Opravy plynovodního potrubí navaření odbočky na potrubí  DN 20</t>
  </si>
  <si>
    <t>723190916R00</t>
  </si>
  <si>
    <t>Opravy plynovodního potrubí navaření odbočky na potrubí  DN 40</t>
  </si>
  <si>
    <t>723R1</t>
  </si>
  <si>
    <t>Kovová připoj. hadice DN20, délka 0,5m, montáž+dodávka</t>
  </si>
  <si>
    <t>723R2</t>
  </si>
  <si>
    <t>Uzavírací kohout plynu DN 20, montáž a dodávka</t>
  </si>
  <si>
    <t>Uzavírací kohout plynu s vestavěným termickým bezpečnostním uzavíracím ventilem ( před každým kotlem), DN20.</t>
  </si>
  <si>
    <t>723190202R00</t>
  </si>
  <si>
    <t>Přípojka plynovodu z trubek závitových, černých, DN 15</t>
  </si>
  <si>
    <t>včetně tvarovek, bez zednických výpomocí,</t>
  </si>
  <si>
    <t>723190203R00</t>
  </si>
  <si>
    <t>Přípojka plynovodu z trubek závitových, černých, DN 20</t>
  </si>
  <si>
    <t>723190206R00</t>
  </si>
  <si>
    <t>Přípojka plynovodu z trubek závitových, černých, DN 40</t>
  </si>
  <si>
    <t>723190251R00</t>
  </si>
  <si>
    <t>Vyvedení a upevnění plynovodních výpustek nástěnka na, DN 15</t>
  </si>
  <si>
    <t>723190252R00</t>
  </si>
  <si>
    <t>Vyvedení a upevnění plynovodních výpustek nástěnka na, DN 20</t>
  </si>
  <si>
    <t>723235111R00</t>
  </si>
  <si>
    <t>Kohout kulový  , mosazný, závit vnitřní-vnitřní, DN 15, PN 8, včetně dodávky materiálu</t>
  </si>
  <si>
    <t>723235112R00</t>
  </si>
  <si>
    <t>Kohout kulový  , mosazný, závit vnitřní-vnitřní, DN 20, PN 8, včetně dodávky materiálu</t>
  </si>
  <si>
    <t>723235115R00</t>
  </si>
  <si>
    <t>Kohout kulový  , mosazný, závit vnitřní-vnitřní, DN 40, PN 8, včetně dodávky materiálu</t>
  </si>
  <si>
    <t>723R3</t>
  </si>
  <si>
    <t>Plynový filtr do 0,6MPa - závitový DN20 , (před každým kotlem) montáž+dodávka</t>
  </si>
  <si>
    <t>723R4</t>
  </si>
  <si>
    <t>Akumulátor plynu atyp - DN 125, délka 1400mm, , vč.upevňovací pásoviny,atyp.stojanů,montáž+dodávka</t>
  </si>
  <si>
    <t>723239101R00</t>
  </si>
  <si>
    <t>Montáž plynovodních armatur se dvěma závity  , G 1/2"</t>
  </si>
  <si>
    <t>723239102R00</t>
  </si>
  <si>
    <t>Montáž plynovodních armatur se dvěma závity  , G 3/4"</t>
  </si>
  <si>
    <t>723239106R00</t>
  </si>
  <si>
    <t>Montáž plynovodních armatur se dvěma závity  , G 2"</t>
  </si>
  <si>
    <t>723R5</t>
  </si>
  <si>
    <t>Tlakoměr plynový D 160, 0-6kPa, spodní vývod, montáž+dodávka</t>
  </si>
  <si>
    <t>723R6</t>
  </si>
  <si>
    <t>Tlakoměrový kohout uzavírací, G1/2", mosaz , montáž+dodávka</t>
  </si>
  <si>
    <t>723R7</t>
  </si>
  <si>
    <t>Hadicové hrdlo + zátka, montáž+dodávka</t>
  </si>
  <si>
    <t>723190901R00</t>
  </si>
  <si>
    <t>Opravy plynovodního potrubí doplňkové práce  uzavření nebo otevření plynového potrubí při opravách</t>
  </si>
  <si>
    <t>723190907R00</t>
  </si>
  <si>
    <t>Opravy plynovodního potrubí doplňkové práce  odvzdušnění a napuštění plynového potrubí</t>
  </si>
  <si>
    <t>723190909R00</t>
  </si>
  <si>
    <t>Opravy plynovodního potrubí doplňkové práce  neúřední tlaková zkouška dosavadního potrubí</t>
  </si>
  <si>
    <t>Položka použita pro pomocné stavební práce spojené s montáží rozvodu plynovodu.</t>
  </si>
  <si>
    <t>Spec.723.1</t>
  </si>
  <si>
    <t>Stavební materál pro opravu po montáži plynovodu.</t>
  </si>
  <si>
    <t>900.RT4.7231</t>
  </si>
  <si>
    <t>Plynoinstalační práce neobsažené v položkách.</t>
  </si>
  <si>
    <t>998723101R00</t>
  </si>
  <si>
    <t>Přesun hmot pro vnitřní plynovod v objektech výšky do 6 m</t>
  </si>
  <si>
    <t>998723194R00</t>
  </si>
  <si>
    <t>Přesun hmot pro vnitřní plynovod příplatek k ceně za zvětšený přesun přes vymezenou největší dopravní vzdálenost  do 1000 m</t>
  </si>
  <si>
    <t>998723199R00</t>
  </si>
  <si>
    <t>Přesun hmot pro vnitřní plynovod příplatek k ceně za zvětšený přesun přes vymezenou největší dopravní vzdálenost  za každých dalších i započatých 1000 m přes 1000 m</t>
  </si>
  <si>
    <t>900.RT4.7251</t>
  </si>
  <si>
    <t>Montáž změkčovacího zařízení, včetně filtru.</t>
  </si>
  <si>
    <t>Spec.725.1</t>
  </si>
  <si>
    <t xml:space="preserve">Změkčovací zařízení </t>
  </si>
  <si>
    <t>Změkčovací zařízení pro napouštění a dopouštění vody do otopné soustavy pro výkon zdroje 80-500kW, objem naplnění 4,0-8,0m3, max. průtok při plnění 1,20m3/hod., 230V, 50Hz, dodávka vč.transformátoru na 24V.</t>
  </si>
  <si>
    <t>Spec.725.2</t>
  </si>
  <si>
    <t>Filtr závitový 20"</t>
  </si>
  <si>
    <t>Filtr závit. 20" do potrubí s kartuší, připojení 3/4", s dvěma tlakoměry, odkalením, vč. šroubení, klíče a upevnění.</t>
  </si>
  <si>
    <t>998725101R00</t>
  </si>
  <si>
    <t>Přesun hmot pro zařizovací předměty v objektech výšky do 6 m</t>
  </si>
  <si>
    <t>998725194R00</t>
  </si>
  <si>
    <t>Přesun hmot pro zařizovací předměty -  příplatek k ceně za zvětšený přesun přes vymezenou největší dopravní vzdálenost  do 1000 m</t>
  </si>
  <si>
    <t>998725199R00</t>
  </si>
  <si>
    <t>Přesun hmot pro zařizovací předměty -  příplatek k ceně za zvětšený přesun přes vymezenou největší dopravní vzdálenost  za každých dalších i započatých 1000 m přes 1000 m</t>
  </si>
  <si>
    <t>728415814R00</t>
  </si>
  <si>
    <t>Demontáž větrací nebo ventilační mřížky do průřezu 0,2 m2</t>
  </si>
  <si>
    <t>800-728</t>
  </si>
  <si>
    <t>728890811R00</t>
  </si>
  <si>
    <t>Vnitrostaveništní přemístění demontovaných hmot svislé, v objektech výšky do 6 m</t>
  </si>
  <si>
    <t>728415114R00</t>
  </si>
  <si>
    <t xml:space="preserve">Mřížky, regulátory montáž čtyřhranné větrací nebo ventilační mřížky, do průřezu 0,20 m2,  </t>
  </si>
  <si>
    <t>Spec.M24.1</t>
  </si>
  <si>
    <t>Větrací mříž 500x400mm, vč.rámu, pozinkovaná, dodávka + dovoz</t>
  </si>
  <si>
    <t>728111816R00</t>
  </si>
  <si>
    <t>Demontáž potrubí plechového čtyřhranného do průřezu 0,28 m2</t>
  </si>
  <si>
    <t>0,95+3,7+0,65</t>
  </si>
  <si>
    <t>728111116R00</t>
  </si>
  <si>
    <t>Montáž čtyřhranného plechového potrubí  do průřezu 0,28 m2</t>
  </si>
  <si>
    <t>728R1</t>
  </si>
  <si>
    <t>Oprava vzduchotechnického potrubí vč.dodávky, materiálu a kotev.prvků</t>
  </si>
  <si>
    <t>998728101R00</t>
  </si>
  <si>
    <t>Přesun hmot pro vzduchotechniku v objektech výšky do 6 m</t>
  </si>
  <si>
    <t>998728194R00</t>
  </si>
  <si>
    <t>Přesun hmot pro vzduchotechniku - příplatek k ceně za zvětšený přesun přes vymezenou největší dopravní vzdálenost do 1000 m</t>
  </si>
  <si>
    <t>998728199R00</t>
  </si>
  <si>
    <t>Přesun hmot pro vzduchotechniku - příplatek k ceně za zvětšený přesun přes vymezenou největší dopravní vzdálenost za každých dalších i započatých 1000 m přes 1000 m</t>
  </si>
  <si>
    <t>731391811R00</t>
  </si>
  <si>
    <t>Vypouštění vody z kotlů do kanalizace samospádem, o výhřevné ploše kotlů do 5 m2</t>
  </si>
  <si>
    <t>731200826R00</t>
  </si>
  <si>
    <t>Demontáž kotlů ocelových na kapalná a plynná paliva o výkonu přes 40 do 60 kW</t>
  </si>
  <si>
    <t>731890801R00</t>
  </si>
  <si>
    <t>Vnitrostaveništní přemístění demontovaných hmot umístěných ve výšce (hloubce) do 6 m</t>
  </si>
  <si>
    <t>kotelen vodorovně 100 m, umístěných ve výšce (hloubce)</t>
  </si>
  <si>
    <t>900.RT4.7311</t>
  </si>
  <si>
    <t xml:space="preserve">HZS, Práce v tarifní třídě 7 </t>
  </si>
  <si>
    <t>Položka použita pro montáž kotlů, souvisejících zařízení kotlů a spalinových cest.</t>
  </si>
  <si>
    <t>Spec.731.1</t>
  </si>
  <si>
    <t>2 nástěnné kondenzační plynové kotle, dodávka+dovoz</t>
  </si>
  <si>
    <t>2 nástěnné kondenzační plynové kotle pro montáž do prostoru, s umístěním v řadě o celk. výkonu 10,9 - 90,0kW (80/60°C), vč.topné plochy Inox, regulace spalování Lambda Pro Control, provoz závislý na vzduchu místnosti, digitální kaskádové regulace a regulace topných okruhů, s čidlem venk. teploty, anuloidu, s hydr.kaskádou, s vysoce efektivní oběh. čerpadly, modulované válcové hořáky, typová tepelná izolace.</t>
  </si>
  <si>
    <t>Spec.731.2</t>
  </si>
  <si>
    <t>Hydraulická výhybka, dodávka+dovoz</t>
  </si>
  <si>
    <t>Hydraulická výhybka, vč. spoj. soupravy a tep. izolace, podlahové konzoly, rychloodvzdušňovače a kul. kohoutu s hadicovým hrdlem pro možnost vypouštění  (odkalování), DN80/PN6.</t>
  </si>
  <si>
    <t>Spec.731.3</t>
  </si>
  <si>
    <t>Přechodová příruba, dodávka+dovoz</t>
  </si>
  <si>
    <t>Přechodová příruba z DN80 na R2 do výkonu 200kW s použitím HVDT (2kpl.).</t>
  </si>
  <si>
    <t>Spec.731.4</t>
  </si>
  <si>
    <t>Sběrné potrubí kondenzátu pro 2 kotle, dodávka+dovoz</t>
  </si>
  <si>
    <t>Sběrné potrubí kondenzátu pro 2 kotle umístěné v řadě, vč. držáků, odtokové hadice pro připojení na odvodňovací systém, spoj. hadice pro odtok kondenzátu sifonu a spoj. hadice pro odtok poj. ventilu pro každý kotel.</t>
  </si>
  <si>
    <t>Spec.731.5</t>
  </si>
  <si>
    <t>Spalinová kaskáda pro 2-kotlové zařízení, dodávka+dovoz</t>
  </si>
  <si>
    <t>Spalinová kaskáda pro 2-kotlové zařízení v instalaci v řadě pro výkon 2 x 49kW, vč. sběrače spalin a koncového kusu s odtokem kondenzátu a sifonem, 2x koleno 45°, 2x kontrolní koleno ( systémová velikost D160/110mm ).</t>
  </si>
  <si>
    <t>Spec.731.6</t>
  </si>
  <si>
    <t>Spalinová klapka D160/80mm, dodávka+dovoz</t>
  </si>
  <si>
    <t>Spec.731.7</t>
  </si>
  <si>
    <t>Revizní kus přímý - D160mm , dodávka+dovoz</t>
  </si>
  <si>
    <t>Spec.731.8</t>
  </si>
  <si>
    <t>Kouřovod - D160mm, délka 0,5m , dodávka+dovoz</t>
  </si>
  <si>
    <t>Spec.731.9</t>
  </si>
  <si>
    <t>Kouřovod - D160mm, délka 1,0m , dodávka+dovoz</t>
  </si>
  <si>
    <t>Spec.731.10</t>
  </si>
  <si>
    <t>Kouřovod - D160mm, délka 2,0m , dodávka+dovoz</t>
  </si>
  <si>
    <t>Spec.731.11</t>
  </si>
  <si>
    <t>Patní koleno s podpěrou - D 160mm, dodávka+dovoz</t>
  </si>
  <si>
    <t>Spec.731.12</t>
  </si>
  <si>
    <t>Větrací clona D 160mm, dodávka+dovoz</t>
  </si>
  <si>
    <t>Spec.731.13</t>
  </si>
  <si>
    <t>Komínový poklop nerezový s vyústěním PP-UV černá , D160mm, dodávka+dovoz</t>
  </si>
  <si>
    <t>Spec.731.14</t>
  </si>
  <si>
    <t>Universální distanční rozpěrky (balení 3ks)-D160mm, dodávka+dovoz</t>
  </si>
  <si>
    <t>balení</t>
  </si>
  <si>
    <t>900.RT5.7311</t>
  </si>
  <si>
    <t xml:space="preserve">HZS, Práce v tarifní třídě 8 </t>
  </si>
  <si>
    <t>Uvedení do provozu, seznámení s provozem, zaškolení obsluhy a propojení kabeláží.</t>
  </si>
  <si>
    <t>Práce v kotelně neobsažené v položkách.</t>
  </si>
  <si>
    <t>998731101R00</t>
  </si>
  <si>
    <t>Přesun hmot pro kotelny umístěné ve výšce (hloubce) do 6 m</t>
  </si>
  <si>
    <t>998731194R00</t>
  </si>
  <si>
    <t>Přesun hmot pro kotelny příplatek k ceně za zvětšený přesun přes vymezenou největší dopravní vzdálenost  do 1000 m</t>
  </si>
  <si>
    <t>998731199R00</t>
  </si>
  <si>
    <t>Přesun hmot pro kotelny příplatek k ceně za zvětšený přesun přes vymezenou největší dopravní vzdálenost  za každých dalších i započatých 1000 m přes 1000 m</t>
  </si>
  <si>
    <t>900.RT3.7321</t>
  </si>
  <si>
    <t xml:space="preserve">HZS, Práce v tarifní třídě 6 </t>
  </si>
  <si>
    <t>Demontáž zařízení v kotelně (mimo plynových kotlů).</t>
  </si>
  <si>
    <t>732890801R00</t>
  </si>
  <si>
    <t>Vnitrostaveništní přemístění demontovaných hmot strojoven z objektu výšky do 6 m</t>
  </si>
  <si>
    <t>vodorovně 100 m</t>
  </si>
  <si>
    <t>900.RT4.7321</t>
  </si>
  <si>
    <t>Položka použita pro montáž zařízení ve strojovně.</t>
  </si>
  <si>
    <t>Spec.732.1</t>
  </si>
  <si>
    <t>Modulární rozdělovač topných okruhů DN40, dodávka+dovoz</t>
  </si>
  <si>
    <t>Modulární rozdělovač topných okruhů DN40, 3-cestný, materiál mosaz, kvs=32,8m3/hod., přírubový, 6x horní přípojka - příruba DN40/PN6, 1x boční přípojka - příruba DN50/PN6, 1x spodní přípojka - příruba DN50/PN6 a 1x spodní vnitřní závit 1",  vč. těsnění a typové tep. izolace.</t>
  </si>
  <si>
    <t>Spec.732.2</t>
  </si>
  <si>
    <t>Montážní nástěnná konzola pro rozdělovač, dodávka+dovoz</t>
  </si>
  <si>
    <t>Montážní nástěnná konzola pro rozdělovač, vč. spoj. materiálu, sada 2 držáků, mont. vzdálenost od zdi 230mm.</t>
  </si>
  <si>
    <t>Spec.732.3</t>
  </si>
  <si>
    <t>Rychlomontážní sada bez směšovače, dodávka+dovoz</t>
  </si>
  <si>
    <t>Rychlomontážní sada bez směšovače, s oběh. čerpadlem, kulovými uzávěry a teploměry přírubová M31 - DN40, PN6 vč. tepelné izolace.</t>
  </si>
  <si>
    <t>900.RT4.7322</t>
  </si>
  <si>
    <t>Položka použita pro montáž a uvedení do provozu úpravny vody.</t>
  </si>
  <si>
    <t>Spec.732.4</t>
  </si>
  <si>
    <t>Odkalovač nečistot a kalů závit. D2M - DN50, dodávka+dovoz</t>
  </si>
  <si>
    <t>Odkalovač nečistot a kalů závit. D2M - DN50, mosaz s vnitřním magnetem, závitový.</t>
  </si>
  <si>
    <t>732339107R00</t>
  </si>
  <si>
    <t>Nádoby expanzní tlakové Montáž nádob expanzních tlakových o obsahu 140 l</t>
  </si>
  <si>
    <t>Spec.732.5</t>
  </si>
  <si>
    <t>Expanzní tlak.nádoba s membránou-140 litrů, 6 bar, dodávka+dovoz</t>
  </si>
  <si>
    <t>732R1</t>
  </si>
  <si>
    <t>Orientační štítky, montáž+dodávka+dovoz</t>
  </si>
  <si>
    <t>Práce pro zařízení kotelny (mimo kotlů) neobsažené v položkách.</t>
  </si>
  <si>
    <t>998732101R00</t>
  </si>
  <si>
    <t>Přesun hmot pro strojovny v objektech výšky do 6 m</t>
  </si>
  <si>
    <t>998732194R00</t>
  </si>
  <si>
    <t>Přesun hmot pro strojovny příplatek k ceně za zvětšený přesun přes vymezenou největší dopravní vzdálenost  do 1000 m</t>
  </si>
  <si>
    <t>998732199R00</t>
  </si>
  <si>
    <t>Přesun hmot pro strojovny příplatek k ceně za zvětšený přesun přes vymezenou největší dopravní vzdálenost  za každých dalších i započatých 1000 m přes 1000 m</t>
  </si>
  <si>
    <t>900.RT3.7331</t>
  </si>
  <si>
    <t>Demontáž potrubních rozvodů v kotelně.</t>
  </si>
  <si>
    <t>733890801R00</t>
  </si>
  <si>
    <t>Vnitrostaveništní přemístění demontovaných hmot rozvodů potrubí vodorovně do 100 m  z objektů výšky do 6 m</t>
  </si>
  <si>
    <t>733111116R00</t>
  </si>
  <si>
    <t>Potrubí z trubek závitových ocelových bezešvých, běžných, v kotelnách a strojovnách, DN 32</t>
  </si>
  <si>
    <t>733111117R00</t>
  </si>
  <si>
    <t>Potrubí z trubek závitových ocelových bezešvých, běžných, v kotelnách a strojovnách, DN 40</t>
  </si>
  <si>
    <t>733111118R00</t>
  </si>
  <si>
    <t>Potrubí z trubek závitových ocelových bezešvých, běžných, v kotelnách a strojovnách, DN 50</t>
  </si>
  <si>
    <t>733191927R00</t>
  </si>
  <si>
    <t>Opravy rozvodu potrubí z ocelových trubek závitových normálních i zesílených  navaření odbočky na dosavadní potrubí, DN 40</t>
  </si>
  <si>
    <t>733113116R00</t>
  </si>
  <si>
    <t>Potrubí z trubek závitových příplatek k ceně za zhotovení přípojky z ocelových trubek závitových,  ,  , DN 32</t>
  </si>
  <si>
    <t>733113117R00</t>
  </si>
  <si>
    <t>Potrubí z trubek závitových příplatek k ceně za zhotovení přípojky z ocelových trubek závitových,  ,  , DN 40</t>
  </si>
  <si>
    <t>733113118R00</t>
  </si>
  <si>
    <t>Potrubí z trubek závitových příplatek k ceně za zhotovení přípojky z ocelových trubek závitových,  ,  , DN 50</t>
  </si>
  <si>
    <t>733190107R00</t>
  </si>
  <si>
    <t>Tlakové zkoušky potrubí ocelových závitových, plastových, měděných přes DN 32 do DN 40</t>
  </si>
  <si>
    <t>733190108R00</t>
  </si>
  <si>
    <t>Tlakové zkoušky potrubí ocelových závitových, plastových, měděných přes DN 40 do DN 50</t>
  </si>
  <si>
    <t>Položka použita pro pomocné stavební práce spojené s montáží rozvodu potrubí - sekání, vrtání, prostupy.</t>
  </si>
  <si>
    <t>Spec.733.1</t>
  </si>
  <si>
    <t>Stavební materál pro opravu po provedení sekání, vrtání a po prostupech zdmi.</t>
  </si>
  <si>
    <t>900.RT4.7331</t>
  </si>
  <si>
    <t>Práce spojené s rozvody potrubí neobsažené v položkách.</t>
  </si>
  <si>
    <t>998733101R00</t>
  </si>
  <si>
    <t>Přesun hmot pro rozvody potrubí v objektech výšky do 6 m</t>
  </si>
  <si>
    <t>998733194R00</t>
  </si>
  <si>
    <t>Přesun hmot pro rozvody potrubí příplatek k ceně za zvětšený přesun přes vymezenou největší dopravní vzdálenost  do 1000 m</t>
  </si>
  <si>
    <t>998733199R00</t>
  </si>
  <si>
    <t>Přesun hmot pro rozvody potrubí příplatek k ceně za zvětšený přesun přes vymezenou největší dopravní vzdálenost  za každých dalších i započatých 1000 m přes 1000 m</t>
  </si>
  <si>
    <t>734209103R00</t>
  </si>
  <si>
    <t>Montáž závitové armatury s jedním závitem, G 1/2", bez dodávky materiálu</t>
  </si>
  <si>
    <t>734209115R00</t>
  </si>
  <si>
    <t>Montáž závitové armatury se dvěma závity, G 1", bez dodávky materiálu</t>
  </si>
  <si>
    <t>734109116R00</t>
  </si>
  <si>
    <t>Montáž přírubových armatur se dvěma přírubami, PN 0,6, DN 80, bez dodávky materiálu</t>
  </si>
  <si>
    <t>Práce</t>
  </si>
  <si>
    <t>734R0</t>
  </si>
  <si>
    <t>Inteligentní ultrazvukový měřič tepla Qn40, DN80-300, PN25, M-Bus s kabelem, vč. nerez jímky a snímače teploty Pt 500 s kabelem</t>
  </si>
  <si>
    <t>POL3_</t>
  </si>
  <si>
    <t>1</t>
  </si>
  <si>
    <t>734R1</t>
  </si>
  <si>
    <t>Zaslepovací příruba, montáž+dodávka</t>
  </si>
  <si>
    <t>Zaslepovací příruba (volné vývody pro rezervu na rozdělovači), vč. spoj. materiálu a těsnění, DN50/PN6.</t>
  </si>
  <si>
    <t>734261226R00</t>
  </si>
  <si>
    <t>Šroubení topenářské, přímé, mosazné, DN 32, PN 10, včetně dodávky materiálu</t>
  </si>
  <si>
    <t>734R2</t>
  </si>
  <si>
    <t>Kulový kohout se zajištěním 1", servisní k exp. nádobě, montáž+dodávka</t>
  </si>
  <si>
    <t>734291113R00</t>
  </si>
  <si>
    <t>Kohout kulový, napouštěcí a vypouštěcí, mosazný, DN 15, PN 10, včetně dodávky materiálu</t>
  </si>
  <si>
    <t>734R3</t>
  </si>
  <si>
    <t>Mezipřírubová uzavírací klapka s pákou DN 50, PN6, montáž+dodávka</t>
  </si>
  <si>
    <t>734R4</t>
  </si>
  <si>
    <t>Protipříruba DN50/PN6, montáž+dodávka</t>
  </si>
  <si>
    <t>Protipříruba DN50/PN6 + spoj. mat. a těsnění (mezipřírub. klapky).</t>
  </si>
  <si>
    <t>POL1_</t>
  </si>
  <si>
    <t>734R5</t>
  </si>
  <si>
    <t>734494213R00</t>
  </si>
  <si>
    <t>Návarek s trubkovým závitem G 1/2", včetně dodávky materiálu</t>
  </si>
  <si>
    <t>998734101R00</t>
  </si>
  <si>
    <t>Přesun hmot pro armatury v objektech výšky do 6 m</t>
  </si>
  <si>
    <t>998734194R00</t>
  </si>
  <si>
    <t>Přesun hmot pro armatury příplatek k ceně za zvětšený přesun přes vymezenou největší dopravní vzdálenost  do 1000 m</t>
  </si>
  <si>
    <t>998734199R00</t>
  </si>
  <si>
    <t>Přesun hmot pro armatury příplatek k ceně za zvětšený přesun přes vymezenou největší dopravní vzdálenost  za každých dalších i započatých 1000 m přes 1000 m</t>
  </si>
  <si>
    <t>735494811R00</t>
  </si>
  <si>
    <t>Vypuštění vody z otopných soustav bez kotlů, ohříváků, zásobníků a nádrží</t>
  </si>
  <si>
    <t>( bez kotlů, ohříváků, zásobníků a nádrží )</t>
  </si>
  <si>
    <t>735191910R00</t>
  </si>
  <si>
    <t>Ostatní opravy otopných těles napuštění vody do otopného systému včetně potrubí (bez kotle a ohříváků)  otopných těles</t>
  </si>
  <si>
    <t>767646510R00</t>
  </si>
  <si>
    <t>Montáž dveří protipožárních uzávěrů,  , jednokřídlových</t>
  </si>
  <si>
    <t>800-767</t>
  </si>
  <si>
    <t>Spec.767.1</t>
  </si>
  <si>
    <t>Ocelové protipožární dveře 800/1970mm</t>
  </si>
  <si>
    <t>Protipožární dveře 800/1970mm - pravé EI 30 DP1-C (samozavírač), falcované, plné, bez prahu, ocelový pozinkovaný hladký lakovaný plech z obou stran (vyztužený ocelový plášť s výplňí z oheň tlumící minerální izolace), otevírání klika/klika - broušený nerez, kování štítové - broušený nerez, zámek FAB, bezpečnostní tabulka. Barevný odstín RAL - určí stavebník.</t>
  </si>
  <si>
    <t>767995101R00</t>
  </si>
  <si>
    <t>Výroba a montáž atypických kovovových doplňků staveb hmotnosti do 5 kg</t>
  </si>
  <si>
    <t>Plynoinstalace : 26</t>
  </si>
  <si>
    <t>Vytápění : 45</t>
  </si>
  <si>
    <t xml:space="preserve">Spojovací a kotvící materiál </t>
  </si>
  <si>
    <t>POL12_1</t>
  </si>
  <si>
    <t>Závitové tyče, držáky, třmeny, konzole, spojovací materiál, hmoždinky, atd.</t>
  </si>
  <si>
    <t>998767101R00</t>
  </si>
  <si>
    <t>Přesun hmot pro kovové stavební doplňk. konstrukce v objektech výšky do 6 m</t>
  </si>
  <si>
    <t>998767194R00</t>
  </si>
  <si>
    <t>Přesun hmot pro kovové stavební doplňk. konstrukce příplatek k ceně za zvětšený přesun přes vymezenou největší dopravní vzdálenost  do 1000 m</t>
  </si>
  <si>
    <t>998767199R00</t>
  </si>
  <si>
    <t>Přesun hmot pro kovové stavební doplňk. konstrukce příplatek k ceně za zvětšený přesun přes vymezenou největší dopravní vzdálenost  za každých dalších i započatých 1000 m přes 1000 m</t>
  </si>
  <si>
    <t>777615213RT1</t>
  </si>
  <si>
    <t>Nátěr epoxidový, podlah betonových, 2 x</t>
  </si>
  <si>
    <t>800-773</t>
  </si>
  <si>
    <t>Protiskluzová dvousložková epoxidová barva na betonové podlahy. Protiskluzová, odolná proti olejům a chemikáliím. Vykazuje vysokou odolnost proti oděru, dobrou přilnavost k podkladu a omyvatelnost.</t>
  </si>
  <si>
    <t>998777101R00</t>
  </si>
  <si>
    <t>Přesun hmot pro podlahy syntetické v objektech výšky do 6 m</t>
  </si>
  <si>
    <t>998777194R00</t>
  </si>
  <si>
    <t>Přesun hmot pro podlahy syntetické příplatek k ceně za zvětšený přesun přes vymezenou největší dopravní vzdálenost  do 1000 m</t>
  </si>
  <si>
    <t>998777199R00</t>
  </si>
  <si>
    <t>Přesun hmot pro podlahy syntetické příplatek k ceně za zvětšený přesun přes vymezenou největší dopravní vzdálenost  za každých dalších i započatých 1000 m přes 1000 m</t>
  </si>
  <si>
    <t>783201831R00</t>
  </si>
  <si>
    <t>Odstranění nátěrů z kovových doplňk.konstrukcí chemickými odstranovači</t>
  </si>
  <si>
    <t>800-783</t>
  </si>
  <si>
    <t>Schodiště s plošinou+10% : ((1,35*1,05+0,75*1,1+0,75*1,4)*2+(2,25*0,1)*2)*1,1</t>
  </si>
  <si>
    <t>((1,35+0,75*2)*0,18+0,75*0,11+0,32*1,7)*1,1</t>
  </si>
  <si>
    <t>(12*0,125+5*0,19)*1,1</t>
  </si>
  <si>
    <t>Poklop šachty : 0,65*0,65*2*1,2</t>
  </si>
  <si>
    <t>Potrubí VZT+10% : 5,3*2,2*1,1</t>
  </si>
  <si>
    <t>783904811R00</t>
  </si>
  <si>
    <t>Ostatní práce odrezivění kovových konstrukcí</t>
  </si>
  <si>
    <t>783903811R00</t>
  </si>
  <si>
    <t>Ostatní práce odmaštění chemickými rozpuštědly</t>
  </si>
  <si>
    <t>783224900R00</t>
  </si>
  <si>
    <t xml:space="preserve">Údržba nátěrů doplňkových konstrukcí, syntetické jednonásobné s 1x emailováním,  </t>
  </si>
  <si>
    <t>na vzduchu schnoucích</t>
  </si>
  <si>
    <t>783225900R00</t>
  </si>
  <si>
    <t xml:space="preserve">Údržba nátěrů doplňkových konstrukcí, syntetické 1x emailováním,  </t>
  </si>
  <si>
    <t>783R1</t>
  </si>
  <si>
    <t>Příplatek za antikorozní nátěr syntetický</t>
  </si>
  <si>
    <t>783424140R00</t>
  </si>
  <si>
    <t>Nátěry potrubí a armatur syntetické potrubí, do DN 50 mm, dvojnásobné se základním nátěrem</t>
  </si>
  <si>
    <t>na vzduchu schnoucí</t>
  </si>
  <si>
    <t>783425150R00</t>
  </si>
  <si>
    <t>Nátěry potrubí a armatur syntetické potrubí, do DN 100 mm, dvojnásobné se základním nátěrem</t>
  </si>
  <si>
    <t>783424740R00</t>
  </si>
  <si>
    <t>Nátěry potrubí a armatur syntetické potrubí, do DN 50 mm, základní</t>
  </si>
  <si>
    <t>24*2</t>
  </si>
  <si>
    <t>783425750R00</t>
  </si>
  <si>
    <t>Nátěry potrubí a armatur syntetické potrubí, do DN 100 mm, základní</t>
  </si>
  <si>
    <t>26*2</t>
  </si>
  <si>
    <t>784401802R00</t>
  </si>
  <si>
    <t>Odstranění maleb obroušením s oprášením, v místnostech přes 3,8 m do 5 m</t>
  </si>
  <si>
    <t>800-784</t>
  </si>
  <si>
    <t>Kotelna : (16,545+67,5925)/100*70</t>
  </si>
  <si>
    <t>784403802R00</t>
  </si>
  <si>
    <t>Odstranění maleb úplným omytím na sádrové omítce, v místnostech přes 3,8 m do 5 m</t>
  </si>
  <si>
    <t>784401801R00</t>
  </si>
  <si>
    <t>Odstranění maleb obroušením s oprášením, v místnostech do 3,8 m</t>
  </si>
  <si>
    <t>(2,1+4,2)*2*2,45+(0,35*2)*2+(0,05+0,1)*2*2+(0,9+0,6)*2*0,3</t>
  </si>
  <si>
    <t>784403801R00</t>
  </si>
  <si>
    <t>Odstranění maleb úplným omytím na sádrové omítce, v místnostech do 3,8 m</t>
  </si>
  <si>
    <t>784121101R00</t>
  </si>
  <si>
    <t>Příprava povrchu Penetrace (napouštění) podkladu akrylát, jednonásobná</t>
  </si>
  <si>
    <t>84,1375+38,75</t>
  </si>
  <si>
    <t>784125312R00</t>
  </si>
  <si>
    <t>Malby z malířských směsí protiplísňové,  , bílé, dvojnásobné</t>
  </si>
  <si>
    <t>M21101.1</t>
  </si>
  <si>
    <t>Demontáž stávajícího rozvaděče, úprava/doplnění, zpětná montáž</t>
  </si>
  <si>
    <t>Demontáž stávajícího rozvaděče, úprava/doplnění dle schema rozvaděče a popisu v TZ, opětovná montáž rozvaděče.</t>
  </si>
  <si>
    <t>M21101.3</t>
  </si>
  <si>
    <t>Podružná ochranná přípojnice MET v kotelně</t>
  </si>
  <si>
    <t>M21201.1</t>
  </si>
  <si>
    <t>Svítidlo A - přisazené LED svítidlo 33W, montáž a dodávka</t>
  </si>
  <si>
    <t>A - LED přisazené svítidlo, 33W, 5500lm, 145lm/W, 4000K, IP66, difuzor - translucentní polykarbonát (PC), UV stabilní, nárazuvzdorný.</t>
  </si>
  <si>
    <t>M21201.2</t>
  </si>
  <si>
    <t>Svítidlo N1 - LED nouzové svítidlo 3W, montáž a dodávka</t>
  </si>
  <si>
    <t>N1 - LED nouzové svítidlo, vč. nouz. modulu 1h., 3W, 360lm, 120lm/W, IP65, univerzální optika.</t>
  </si>
  <si>
    <t>M21201.3</t>
  </si>
  <si>
    <t>NP1 - LED nouzové svítidlo s piktogramem 2W, montáž a dodávka</t>
  </si>
  <si>
    <t>NP1 - LED nouzové svítidlo s piktogramem, vč. nouz. modulu 1h., 2W, 150lm, 75lm/W, IP65, difuzor - opalizovaný polykarbonát, UV stabilní.</t>
  </si>
  <si>
    <t>M21301.1</t>
  </si>
  <si>
    <t>Spínač řaz. 1, IP44, 250V/10A, montáž a dodávka</t>
  </si>
  <si>
    <t>M21301.2</t>
  </si>
  <si>
    <t>Tlačítko TOTAL STOP, přisazené IP44, montáž a dodávka</t>
  </si>
  <si>
    <t>Tlačítkový spínač s aretací, IP44, v provedení proti nechtěnému zneužití - stop tlačítko.</t>
  </si>
  <si>
    <t>M21301.3</t>
  </si>
  <si>
    <t>Zásuvka 2P+PE, přisazená, IP44, 16A/230V, montáž a dodávka</t>
  </si>
  <si>
    <t>M21301.4</t>
  </si>
  <si>
    <t>Demontáž a následná montáž stáv. komunik. modulu</t>
  </si>
  <si>
    <t>Demontáž a následná montáž stávajícího komunikačního modulu pro dálkový přenos informací, odpojení a následné zapojení v rozvaděči silnoproudu, demontáž stávající kabeláže, vč. kabelové trasy.</t>
  </si>
  <si>
    <t>M21301.5</t>
  </si>
  <si>
    <t>Demontáž a následná montáž stáv.čidla havarijní , teploty</t>
  </si>
  <si>
    <t>Demontáž a následná montáž stávajícího čidla havarijní teploty, odpojení a následné zapojení v rozvaděči silnoproudu, demontáž stávající kabeláže, vč. kabelové trasy.</t>
  </si>
  <si>
    <t>M21301.6</t>
  </si>
  <si>
    <t>Demontáž a následná montáž stáv.čidla úniku plynu</t>
  </si>
  <si>
    <t>Demontáž a následná montáž stávajícího čidla úniku plynu, odpojení a následné zapojení v rozvaděči silnoproudu, demontáž stávající kabeláže, vč. kabelové trasy.</t>
  </si>
  <si>
    <t>M21301.7</t>
  </si>
  <si>
    <t>Demontáž a následná montáž stáv.čidla zaplavení</t>
  </si>
  <si>
    <t>Demontáž a následná montáž stávajícího čidla zaplavení, odpojení a následné zapojení v rozvaděči silnoproudu, demontáž stávající kabeláže, vč. kabelové trasy.</t>
  </si>
  <si>
    <t>M21401.1</t>
  </si>
  <si>
    <t>Instalační krabice rozbočné, včetně svorek a víček, vč. příp. kotvícího materiálu,  montáž a dodávka</t>
  </si>
  <si>
    <t>M21401.2</t>
  </si>
  <si>
    <t>Trubka tuhá, PVC, D=20 mm, montáž a dodávka</t>
  </si>
  <si>
    <t>Trubka tuhá, PVC, D=20 mm, vč. spojek, příchytek, kolen, kotvícího materiálu. Střední mechanické namáhání.</t>
  </si>
  <si>
    <t>M21401.3</t>
  </si>
  <si>
    <t>Trubka ohebná, PVC, D=20 mm, montáž a dodávka</t>
  </si>
  <si>
    <t>M21401.4</t>
  </si>
  <si>
    <t>Oceloplechový žlab 50/50 - montáž a dodávka</t>
  </si>
  <si>
    <t>Oceloplechový žlab 50/50, vč. spojek, příchytek, kolen, kotvícího materiálu, závěsů, výložníků.</t>
  </si>
  <si>
    <t>M21401.5</t>
  </si>
  <si>
    <t>Svorky ochranného pospojování + CU pásek, montáž a dodávka</t>
  </si>
  <si>
    <t>M21401.6</t>
  </si>
  <si>
    <t>Demontáž stávající elektroinstalace</t>
  </si>
  <si>
    <t>Demontáž stávající elektroinstalace - cca. 150m kabeláže, 15m kabelového roštu, 20m PVC lišty, 2x svítidlo, 2x ovladač, 5x zásuvka, 10x instalační krabice.</t>
  </si>
  <si>
    <t>M21601.1</t>
  </si>
  <si>
    <t>Kabel s Cu jádrem CYKY-O 3x1,5, montáž a dodávka</t>
  </si>
  <si>
    <t>M21601.2</t>
  </si>
  <si>
    <t>Kabel s Cu jádrem CYKY-J 3x1,5, montáž a dodávka</t>
  </si>
  <si>
    <t>M21601.3</t>
  </si>
  <si>
    <t>Kabel s Cu jádrem CYKY-J 3x2,5, montáž a dodávka</t>
  </si>
  <si>
    <t>M21601.4</t>
  </si>
  <si>
    <t>Kabel s Cu jádrem CYKY-J 5x1,5, montáž a dodávka</t>
  </si>
  <si>
    <t>M21601.5</t>
  </si>
  <si>
    <t>Kabel s Cu jádrem CYSY-J 5x1,5, montáž a dodávka</t>
  </si>
  <si>
    <t>M21601.6</t>
  </si>
  <si>
    <t>Celoplastový vodič s Cu jádrem, CY 10mm2 zž, montáž a dodávka</t>
  </si>
  <si>
    <t>M21701.1</t>
  </si>
  <si>
    <t>Drobný montážní materiál - montáž a dodávka</t>
  </si>
  <si>
    <t>Stahovací pásky, sádra, hmoždinky, šrouby, hřebíky, izolační pásky, kotvící materíál …</t>
  </si>
  <si>
    <t>M21701.2</t>
  </si>
  <si>
    <t>Doprava všech materiálů a vybavení</t>
  </si>
  <si>
    <t>M21701.3</t>
  </si>
  <si>
    <t>Závěrečná měření, kontrola a nastavení prvků, měření signálů</t>
  </si>
  <si>
    <t>M21701.4</t>
  </si>
  <si>
    <t>Školení obsluhy</t>
  </si>
  <si>
    <t>M21701.5</t>
  </si>
  <si>
    <t>Připojení inteligentního ultrazvukového meříče tepla</t>
  </si>
  <si>
    <t>Stavební pomocné práce - drážkování ve zdi, vysekání otvorů ve zdi, vrtání otvorů ve zdi, zazdění, průrazy skrz zdi, stropem atd.</t>
  </si>
  <si>
    <t>Spec.M21.1</t>
  </si>
  <si>
    <t>Stavební materál pro pomocné stavební práce spojené s montáží elektroinstalace.</t>
  </si>
  <si>
    <t>900      R23</t>
  </si>
  <si>
    <t>Hodinové zúčtovací sazby elektromontér, tarifní třída 6</t>
  </si>
  <si>
    <t>Elektromontážní práce neobsažené v položkách.</t>
  </si>
  <si>
    <t>005121010R</t>
  </si>
  <si>
    <t>Vybudování zařízení staveniště</t>
  </si>
  <si>
    <t>Soubor</t>
  </si>
  <si>
    <t>POL99_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</si>
  <si>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</si>
  <si>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</si>
  <si>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</si>
  <si>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</si>
  <si>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</si>
  <si>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</si>
  <si>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</si>
  <si>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</si>
  <si>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</si>
  <si>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005211010R</t>
  </si>
  <si>
    <t>Předání a převzetí staveniště</t>
  </si>
  <si>
    <t>005211080R</t>
  </si>
  <si>
    <t xml:space="preserve">Bezpečnostní a hygienická opatření na staveništi </t>
  </si>
  <si>
    <t>den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</si>
  <si>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</si>
  <si>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Zajištění pronájmu buňky TOI-TOI.</t>
  </si>
  <si>
    <t>Pronájem buňky TOI-TOI.</t>
  </si>
  <si>
    <t>220890202R00</t>
  </si>
  <si>
    <t>Revize</t>
  </si>
  <si>
    <t>Náklady spojené s provedením všech technickými normami předepsaných zkoušek a revizí stavebních konstrukcí nebo stavebních prací. (Revize spalinových cest, revize elektroinstalace, tlaková zkouška a revize plynu, topná zkouška atd.)</t>
  </si>
  <si>
    <t>00524 R</t>
  </si>
  <si>
    <t>Předání a převzetí díla</t>
  </si>
  <si>
    <t>Kompletace dokladové části stavby k předání a převzetí stavby. Doklady o vlastnostech materiálů, o provedených zkouškách a měření, o výchozích kontrolách provozuschopnosti, o zaškolení obsluhy, revizní zprávy s výsledkem - bez závad, doklady o oprávnění k provádění prací, doklady o likvidaci odpadů, návody k obsluze, kopie záručních listů - 2x tištěné a 1x na CD nosiči v elektronické podobě.</t>
  </si>
  <si>
    <t>005241010R</t>
  </si>
  <si>
    <t xml:space="preserve">Dokumentace skutečného provedení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</si>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</sst>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abYRYWfIu0zGcfBAdW9hxbNTzmrZ+HW3m6nOQUVkTG/7m9gtlc3mVgx6RizEiSzwwPTLJU77zCwvNCbc03VSXQ==" saltValue="N2LiiMlqWFof7s4YTMSc4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I12" sqref="I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8" t="s">
        <v>22</v>
      </c>
      <c r="C2" s="79"/>
      <c r="D2" s="80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41" t="s">
        <v>44</v>
      </c>
      <c r="F3" s="242"/>
      <c r="G3" s="242"/>
      <c r="H3" s="242"/>
      <c r="I3" s="242"/>
      <c r="J3" s="243"/>
    </row>
    <row r="4" spans="1:15" ht="23.25" customHeight="1" x14ac:dyDescent="0.2">
      <c r="A4" s="76">
        <v>2786</v>
      </c>
      <c r="B4" s="83" t="s">
        <v>46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 t="s">
        <v>47</v>
      </c>
      <c r="E5" s="227"/>
      <c r="F5" s="227"/>
      <c r="G5" s="227"/>
      <c r="H5" s="18" t="s">
        <v>40</v>
      </c>
      <c r="I5" s="86" t="s">
        <v>51</v>
      </c>
      <c r="J5" s="8"/>
    </row>
    <row r="6" spans="1:15" ht="15.75" customHeight="1" x14ac:dyDescent="0.2">
      <c r="A6" s="2"/>
      <c r="B6" s="28"/>
      <c r="C6" s="55"/>
      <c r="D6" s="228" t="s">
        <v>48</v>
      </c>
      <c r="E6" s="229"/>
      <c r="F6" s="229"/>
      <c r="G6" s="229"/>
      <c r="H6" s="18" t="s">
        <v>34</v>
      </c>
      <c r="I6" s="86" t="s">
        <v>52</v>
      </c>
      <c r="J6" s="8"/>
    </row>
    <row r="7" spans="1:15" ht="15.75" customHeight="1" x14ac:dyDescent="0.2">
      <c r="A7" s="2"/>
      <c r="B7" s="29"/>
      <c r="C7" s="56"/>
      <c r="D7" s="77" t="s">
        <v>50</v>
      </c>
      <c r="E7" s="230" t="s">
        <v>49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/>
      <c r="E11" s="245"/>
      <c r="F11" s="245"/>
      <c r="G11" s="245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SUMIF(F53:F80,A16,I53:I80)+SUMIF(F53:F80,"PSU",I53:I80)</f>
        <v>0</v>
      </c>
      <c r="J16" s="211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SUMIF(F53:F80,A17,I53:I80)</f>
        <v>0</v>
      </c>
      <c r="J17" s="211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SUMIF(F53:F80,A18,I53:I80)</f>
        <v>0</v>
      </c>
      <c r="J18" s="211"/>
    </row>
    <row r="19" spans="1:10" ht="23.25" customHeight="1" x14ac:dyDescent="0.2">
      <c r="A19" s="141" t="s">
        <v>120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SUMIF(F53:F80,A19,I53:I80)</f>
        <v>0</v>
      </c>
      <c r="J19" s="211"/>
    </row>
    <row r="20" spans="1:10" ht="23.25" customHeight="1" x14ac:dyDescent="0.2">
      <c r="A20" s="141" t="s">
        <v>121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SUMIF(F53:F80,A20,I53:I80)</f>
        <v>0</v>
      </c>
      <c r="J20" s="21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5">
        <f>IF(A24&gt;50, ROUNDUP(A23, 0), ROUNDDOWN(A23, 0))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IF(A26&gt;50, ROUNDUP(A25, 0), ROUNDDOWN(A25, 0))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5">
        <f>ZakladDPHSniVypocet+ZakladDPHZaklVypocet</f>
        <v>0</v>
      </c>
      <c r="H28" s="215"/>
      <c r="I28" s="215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4">
        <f>IF(A29&gt;50, ROUNDUP(A27, 0), ROUNDDOWN(A27, 0))</f>
        <v>0</v>
      </c>
      <c r="H29" s="214"/>
      <c r="I29" s="214"/>
      <c r="J29" s="121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53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54</v>
      </c>
      <c r="C39" s="199"/>
      <c r="D39" s="199"/>
      <c r="E39" s="199"/>
      <c r="F39" s="101">
        <f>'01 01 Pol'!AE517</f>
        <v>0</v>
      </c>
      <c r="G39" s="102">
        <f>'01 01 Pol'!AF517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200" t="s">
        <v>55</v>
      </c>
      <c r="D40" s="200"/>
      <c r="E40" s="200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43</v>
      </c>
      <c r="C41" s="200" t="s">
        <v>44</v>
      </c>
      <c r="D41" s="200"/>
      <c r="E41" s="200"/>
      <c r="F41" s="106">
        <f>'01 01 Pol'!AE517</f>
        <v>0</v>
      </c>
      <c r="G41" s="107">
        <f>'01 01 Pol'!AF517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199" t="s">
        <v>44</v>
      </c>
      <c r="D42" s="199"/>
      <c r="E42" s="199"/>
      <c r="F42" s="110">
        <f>'01 01 Pol'!AE517</f>
        <v>0</v>
      </c>
      <c r="G42" s="103">
        <f>'01 01 Pol'!AF517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201" t="s">
        <v>56</v>
      </c>
      <c r="C43" s="202"/>
      <c r="D43" s="202"/>
      <c r="E43" s="203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58</v>
      </c>
      <c r="B45" t="s">
        <v>59</v>
      </c>
    </row>
    <row r="46" spans="1:10" x14ac:dyDescent="0.2">
      <c r="A46" t="s">
        <v>60</v>
      </c>
      <c r="B46" t="s">
        <v>61</v>
      </c>
    </row>
    <row r="47" spans="1:10" x14ac:dyDescent="0.2">
      <c r="A47" t="s">
        <v>62</v>
      </c>
      <c r="B47" t="s">
        <v>63</v>
      </c>
    </row>
    <row r="50" spans="1:10" ht="15.75" x14ac:dyDescent="0.25">
      <c r="B50" s="122" t="s">
        <v>64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65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66</v>
      </c>
      <c r="C53" s="197" t="s">
        <v>67</v>
      </c>
      <c r="D53" s="198"/>
      <c r="E53" s="198"/>
      <c r="F53" s="137" t="s">
        <v>24</v>
      </c>
      <c r="G53" s="138"/>
      <c r="H53" s="138"/>
      <c r="I53" s="138">
        <f>'01 01 Pol'!G8</f>
        <v>0</v>
      </c>
      <c r="J53" s="134" t="str">
        <f>IF(I81=0,"",I53/I81*100)</f>
        <v/>
      </c>
    </row>
    <row r="54" spans="1:10" ht="36.75" customHeight="1" x14ac:dyDescent="0.2">
      <c r="A54" s="125"/>
      <c r="B54" s="130" t="s">
        <v>68</v>
      </c>
      <c r="C54" s="197" t="s">
        <v>69</v>
      </c>
      <c r="D54" s="198"/>
      <c r="E54" s="198"/>
      <c r="F54" s="137" t="s">
        <v>24</v>
      </c>
      <c r="G54" s="138"/>
      <c r="H54" s="138"/>
      <c r="I54" s="138">
        <f>'01 01 Pol'!G16</f>
        <v>0</v>
      </c>
      <c r="J54" s="134" t="str">
        <f>IF(I81=0,"",I54/I81*100)</f>
        <v/>
      </c>
    </row>
    <row r="55" spans="1:10" ht="36.75" customHeight="1" x14ac:dyDescent="0.2">
      <c r="A55" s="125"/>
      <c r="B55" s="130" t="s">
        <v>70</v>
      </c>
      <c r="C55" s="197" t="s">
        <v>71</v>
      </c>
      <c r="D55" s="198"/>
      <c r="E55" s="198"/>
      <c r="F55" s="137" t="s">
        <v>24</v>
      </c>
      <c r="G55" s="138"/>
      <c r="H55" s="138"/>
      <c r="I55" s="138">
        <f>'01 01 Pol'!G30</f>
        <v>0</v>
      </c>
      <c r="J55" s="134" t="str">
        <f>IF(I81=0,"",I55/I81*100)</f>
        <v/>
      </c>
    </row>
    <row r="56" spans="1:10" ht="36.75" customHeight="1" x14ac:dyDescent="0.2">
      <c r="A56" s="125"/>
      <c r="B56" s="130" t="s">
        <v>72</v>
      </c>
      <c r="C56" s="197" t="s">
        <v>73</v>
      </c>
      <c r="D56" s="198"/>
      <c r="E56" s="198"/>
      <c r="F56" s="137" t="s">
        <v>24</v>
      </c>
      <c r="G56" s="138"/>
      <c r="H56" s="138"/>
      <c r="I56" s="138">
        <f>'01 01 Pol'!G46</f>
        <v>0</v>
      </c>
      <c r="J56" s="134" t="str">
        <f>IF(I81=0,"",I56/I81*100)</f>
        <v/>
      </c>
    </row>
    <row r="57" spans="1:10" ht="36.75" customHeight="1" x14ac:dyDescent="0.2">
      <c r="A57" s="125"/>
      <c r="B57" s="130" t="s">
        <v>74</v>
      </c>
      <c r="C57" s="197" t="s">
        <v>75</v>
      </c>
      <c r="D57" s="198"/>
      <c r="E57" s="198"/>
      <c r="F57" s="137" t="s">
        <v>24</v>
      </c>
      <c r="G57" s="138"/>
      <c r="H57" s="138"/>
      <c r="I57" s="138">
        <f>'01 01 Pol'!G59</f>
        <v>0</v>
      </c>
      <c r="J57" s="134" t="str">
        <f>IF(I81=0,"",I57/I81*100)</f>
        <v/>
      </c>
    </row>
    <row r="58" spans="1:10" ht="36.75" customHeight="1" x14ac:dyDescent="0.2">
      <c r="A58" s="125"/>
      <c r="B58" s="130" t="s">
        <v>76</v>
      </c>
      <c r="C58" s="197" t="s">
        <v>77</v>
      </c>
      <c r="D58" s="198"/>
      <c r="E58" s="198"/>
      <c r="F58" s="137" t="s">
        <v>24</v>
      </c>
      <c r="G58" s="138"/>
      <c r="H58" s="138"/>
      <c r="I58" s="138">
        <f>'01 01 Pol'!G63</f>
        <v>0</v>
      </c>
      <c r="J58" s="134" t="str">
        <f>IF(I81=0,"",I58/I81*100)</f>
        <v/>
      </c>
    </row>
    <row r="59" spans="1:10" ht="36.75" customHeight="1" x14ac:dyDescent="0.2">
      <c r="A59" s="125"/>
      <c r="B59" s="130" t="s">
        <v>78</v>
      </c>
      <c r="C59" s="197" t="s">
        <v>79</v>
      </c>
      <c r="D59" s="198"/>
      <c r="E59" s="198"/>
      <c r="F59" s="137" t="s">
        <v>24</v>
      </c>
      <c r="G59" s="138"/>
      <c r="H59" s="138"/>
      <c r="I59" s="138">
        <f>'01 01 Pol'!G65</f>
        <v>0</v>
      </c>
      <c r="J59" s="134" t="str">
        <f>IF(I81=0,"",I59/I81*100)</f>
        <v/>
      </c>
    </row>
    <row r="60" spans="1:10" ht="36.75" customHeight="1" x14ac:dyDescent="0.2">
      <c r="A60" s="125"/>
      <c r="B60" s="130" t="s">
        <v>80</v>
      </c>
      <c r="C60" s="197" t="s">
        <v>81</v>
      </c>
      <c r="D60" s="198"/>
      <c r="E60" s="198"/>
      <c r="F60" s="137" t="s">
        <v>24</v>
      </c>
      <c r="G60" s="138"/>
      <c r="H60" s="138"/>
      <c r="I60" s="138">
        <f>'01 01 Pol'!G68</f>
        <v>0</v>
      </c>
      <c r="J60" s="134" t="str">
        <f>IF(I81=0,"",I60/I81*100)</f>
        <v/>
      </c>
    </row>
    <row r="61" spans="1:10" ht="36.75" customHeight="1" x14ac:dyDescent="0.2">
      <c r="A61" s="125"/>
      <c r="B61" s="130" t="s">
        <v>82</v>
      </c>
      <c r="C61" s="197" t="s">
        <v>83</v>
      </c>
      <c r="D61" s="198"/>
      <c r="E61" s="198"/>
      <c r="F61" s="137" t="s">
        <v>24</v>
      </c>
      <c r="G61" s="138"/>
      <c r="H61" s="138"/>
      <c r="I61" s="138">
        <f>'01 01 Pol'!G78</f>
        <v>0</v>
      </c>
      <c r="J61" s="134" t="str">
        <f>IF(I81=0,"",I61/I81*100)</f>
        <v/>
      </c>
    </row>
    <row r="62" spans="1:10" ht="36.75" customHeight="1" x14ac:dyDescent="0.2">
      <c r="A62" s="125"/>
      <c r="B62" s="130" t="s">
        <v>84</v>
      </c>
      <c r="C62" s="197" t="s">
        <v>85</v>
      </c>
      <c r="D62" s="198"/>
      <c r="E62" s="198"/>
      <c r="F62" s="137" t="s">
        <v>24</v>
      </c>
      <c r="G62" s="138"/>
      <c r="H62" s="138"/>
      <c r="I62" s="138">
        <f>'01 01 Pol'!G101</f>
        <v>0</v>
      </c>
      <c r="J62" s="134" t="str">
        <f>IF(I81=0,"",I62/I81*100)</f>
        <v/>
      </c>
    </row>
    <row r="63" spans="1:10" ht="36.75" customHeight="1" x14ac:dyDescent="0.2">
      <c r="A63" s="125"/>
      <c r="B63" s="130" t="s">
        <v>86</v>
      </c>
      <c r="C63" s="197" t="s">
        <v>87</v>
      </c>
      <c r="D63" s="198"/>
      <c r="E63" s="198"/>
      <c r="F63" s="137" t="s">
        <v>25</v>
      </c>
      <c r="G63" s="138"/>
      <c r="H63" s="138"/>
      <c r="I63" s="138">
        <f>'01 01 Pol'!G109</f>
        <v>0</v>
      </c>
      <c r="J63" s="134" t="str">
        <f>IF(I81=0,"",I63/I81*100)</f>
        <v/>
      </c>
    </row>
    <row r="64" spans="1:10" ht="36.75" customHeight="1" x14ac:dyDescent="0.2">
      <c r="A64" s="125"/>
      <c r="B64" s="130" t="s">
        <v>88</v>
      </c>
      <c r="C64" s="197" t="s">
        <v>89</v>
      </c>
      <c r="D64" s="198"/>
      <c r="E64" s="198"/>
      <c r="F64" s="137" t="s">
        <v>25</v>
      </c>
      <c r="G64" s="138"/>
      <c r="H64" s="138"/>
      <c r="I64" s="138">
        <f>'01 01 Pol'!G119</f>
        <v>0</v>
      </c>
      <c r="J64" s="134" t="str">
        <f>IF(I81=0,"",I64/I81*100)</f>
        <v/>
      </c>
    </row>
    <row r="65" spans="1:10" ht="36.75" customHeight="1" x14ac:dyDescent="0.2">
      <c r="A65" s="125"/>
      <c r="B65" s="130" t="s">
        <v>90</v>
      </c>
      <c r="C65" s="197" t="s">
        <v>91</v>
      </c>
      <c r="D65" s="198"/>
      <c r="E65" s="198"/>
      <c r="F65" s="137" t="s">
        <v>25</v>
      </c>
      <c r="G65" s="138"/>
      <c r="H65" s="138"/>
      <c r="I65" s="138">
        <f>'01 01 Pol'!G130</f>
        <v>0</v>
      </c>
      <c r="J65" s="134" t="str">
        <f>IF(I81=0,"",I65/I81*100)</f>
        <v/>
      </c>
    </row>
    <row r="66" spans="1:10" ht="36.75" customHeight="1" x14ac:dyDescent="0.2">
      <c r="A66" s="125"/>
      <c r="B66" s="130" t="s">
        <v>92</v>
      </c>
      <c r="C66" s="197" t="s">
        <v>93</v>
      </c>
      <c r="D66" s="198"/>
      <c r="E66" s="198"/>
      <c r="F66" s="137" t="s">
        <v>25</v>
      </c>
      <c r="G66" s="138"/>
      <c r="H66" s="138"/>
      <c r="I66" s="138">
        <f>'01 01 Pol'!G160</f>
        <v>0</v>
      </c>
      <c r="J66" s="134" t="str">
        <f>IF(I81=0,"",I66/I81*100)</f>
        <v/>
      </c>
    </row>
    <row r="67" spans="1:10" ht="36.75" customHeight="1" x14ac:dyDescent="0.2">
      <c r="A67" s="125"/>
      <c r="B67" s="130" t="s">
        <v>94</v>
      </c>
      <c r="C67" s="197" t="s">
        <v>95</v>
      </c>
      <c r="D67" s="198"/>
      <c r="E67" s="198"/>
      <c r="F67" s="137" t="s">
        <v>25</v>
      </c>
      <c r="G67" s="138"/>
      <c r="H67" s="138"/>
      <c r="I67" s="138">
        <f>'01 01 Pol'!G197</f>
        <v>0</v>
      </c>
      <c r="J67" s="134" t="str">
        <f>IF(I81=0,"",I67/I81*100)</f>
        <v/>
      </c>
    </row>
    <row r="68" spans="1:10" ht="36.75" customHeight="1" x14ac:dyDescent="0.2">
      <c r="A68" s="125"/>
      <c r="B68" s="130" t="s">
        <v>96</v>
      </c>
      <c r="C68" s="197" t="s">
        <v>97</v>
      </c>
      <c r="D68" s="198"/>
      <c r="E68" s="198"/>
      <c r="F68" s="137" t="s">
        <v>25</v>
      </c>
      <c r="G68" s="138"/>
      <c r="H68" s="138"/>
      <c r="I68" s="138">
        <f>'01 01 Pol'!G248</f>
        <v>0</v>
      </c>
      <c r="J68" s="134" t="str">
        <f>IF(I81=0,"",I68/I81*100)</f>
        <v/>
      </c>
    </row>
    <row r="69" spans="1:10" ht="36.75" customHeight="1" x14ac:dyDescent="0.2">
      <c r="A69" s="125"/>
      <c r="B69" s="130" t="s">
        <v>98</v>
      </c>
      <c r="C69" s="197" t="s">
        <v>99</v>
      </c>
      <c r="D69" s="198"/>
      <c r="E69" s="198"/>
      <c r="F69" s="137" t="s">
        <v>25</v>
      </c>
      <c r="G69" s="138"/>
      <c r="H69" s="138"/>
      <c r="I69" s="138">
        <f>'01 01 Pol'!G261</f>
        <v>0</v>
      </c>
      <c r="J69" s="134" t="str">
        <f>IF(I81=0,"",I69/I81*100)</f>
        <v/>
      </c>
    </row>
    <row r="70" spans="1:10" ht="36.75" customHeight="1" x14ac:dyDescent="0.2">
      <c r="A70" s="125"/>
      <c r="B70" s="130" t="s">
        <v>100</v>
      </c>
      <c r="C70" s="197" t="s">
        <v>101</v>
      </c>
      <c r="D70" s="198"/>
      <c r="E70" s="198"/>
      <c r="F70" s="137" t="s">
        <v>25</v>
      </c>
      <c r="G70" s="138"/>
      <c r="H70" s="138"/>
      <c r="I70" s="138">
        <f>'01 01 Pol'!G276</f>
        <v>0</v>
      </c>
      <c r="J70" s="134" t="str">
        <f>IF(I81=0,"",I70/I81*100)</f>
        <v/>
      </c>
    </row>
    <row r="71" spans="1:10" ht="36.75" customHeight="1" x14ac:dyDescent="0.2">
      <c r="A71" s="125"/>
      <c r="B71" s="130" t="s">
        <v>102</v>
      </c>
      <c r="C71" s="197" t="s">
        <v>103</v>
      </c>
      <c r="D71" s="198"/>
      <c r="E71" s="198"/>
      <c r="F71" s="137" t="s">
        <v>25</v>
      </c>
      <c r="G71" s="138"/>
      <c r="H71" s="138"/>
      <c r="I71" s="138">
        <f>'01 01 Pol'!G312</f>
        <v>0</v>
      </c>
      <c r="J71" s="134" t="str">
        <f>IF(I81=0,"",I71/I81*100)</f>
        <v/>
      </c>
    </row>
    <row r="72" spans="1:10" ht="36.75" customHeight="1" x14ac:dyDescent="0.2">
      <c r="A72" s="125"/>
      <c r="B72" s="130" t="s">
        <v>104</v>
      </c>
      <c r="C72" s="197" t="s">
        <v>105</v>
      </c>
      <c r="D72" s="198"/>
      <c r="E72" s="198"/>
      <c r="F72" s="137" t="s">
        <v>25</v>
      </c>
      <c r="G72" s="138"/>
      <c r="H72" s="138"/>
      <c r="I72" s="138">
        <f>'01 01 Pol'!G337</f>
        <v>0</v>
      </c>
      <c r="J72" s="134" t="str">
        <f>IF(I81=0,"",I72/I81*100)</f>
        <v/>
      </c>
    </row>
    <row r="73" spans="1:10" ht="36.75" customHeight="1" x14ac:dyDescent="0.2">
      <c r="A73" s="125"/>
      <c r="B73" s="130" t="s">
        <v>106</v>
      </c>
      <c r="C73" s="197" t="s">
        <v>107</v>
      </c>
      <c r="D73" s="198"/>
      <c r="E73" s="198"/>
      <c r="F73" s="137" t="s">
        <v>25</v>
      </c>
      <c r="G73" s="138"/>
      <c r="H73" s="138"/>
      <c r="I73" s="138">
        <f>'01 01 Pol'!G359</f>
        <v>0</v>
      </c>
      <c r="J73" s="134" t="str">
        <f>IF(I81=0,"",I73/I81*100)</f>
        <v/>
      </c>
    </row>
    <row r="74" spans="1:10" ht="36.75" customHeight="1" x14ac:dyDescent="0.2">
      <c r="A74" s="125"/>
      <c r="B74" s="130" t="s">
        <v>108</v>
      </c>
      <c r="C74" s="197" t="s">
        <v>109</v>
      </c>
      <c r="D74" s="198"/>
      <c r="E74" s="198"/>
      <c r="F74" s="137" t="s">
        <v>25</v>
      </c>
      <c r="G74" s="138"/>
      <c r="H74" s="138"/>
      <c r="I74" s="138">
        <f>'01 01 Pol'!G380</f>
        <v>0</v>
      </c>
      <c r="J74" s="134" t="str">
        <f>IF(I81=0,"",I74/I81*100)</f>
        <v/>
      </c>
    </row>
    <row r="75" spans="1:10" ht="36.75" customHeight="1" x14ac:dyDescent="0.2">
      <c r="A75" s="125"/>
      <c r="B75" s="130" t="s">
        <v>110</v>
      </c>
      <c r="C75" s="197" t="s">
        <v>111</v>
      </c>
      <c r="D75" s="198"/>
      <c r="E75" s="198"/>
      <c r="F75" s="137" t="s">
        <v>25</v>
      </c>
      <c r="G75" s="138"/>
      <c r="H75" s="138"/>
      <c r="I75" s="138">
        <f>'01 01 Pol'!G384</f>
        <v>0</v>
      </c>
      <c r="J75" s="134" t="str">
        <f>IF(I81=0,"",I75/I81*100)</f>
        <v/>
      </c>
    </row>
    <row r="76" spans="1:10" ht="36.75" customHeight="1" x14ac:dyDescent="0.2">
      <c r="A76" s="125"/>
      <c r="B76" s="130" t="s">
        <v>112</v>
      </c>
      <c r="C76" s="197" t="s">
        <v>113</v>
      </c>
      <c r="D76" s="198"/>
      <c r="E76" s="198"/>
      <c r="F76" s="137" t="s">
        <v>25</v>
      </c>
      <c r="G76" s="138"/>
      <c r="H76" s="138"/>
      <c r="I76" s="138">
        <f>'01 01 Pol'!G401</f>
        <v>0</v>
      </c>
      <c r="J76" s="134" t="str">
        <f>IF(I81=0,"",I76/I81*100)</f>
        <v/>
      </c>
    </row>
    <row r="77" spans="1:10" ht="36.75" customHeight="1" x14ac:dyDescent="0.2">
      <c r="A77" s="125"/>
      <c r="B77" s="130" t="s">
        <v>114</v>
      </c>
      <c r="C77" s="197" t="s">
        <v>115</v>
      </c>
      <c r="D77" s="198"/>
      <c r="E77" s="198"/>
      <c r="F77" s="137" t="s">
        <v>25</v>
      </c>
      <c r="G77" s="138"/>
      <c r="H77" s="138"/>
      <c r="I77" s="138">
        <f>'01 01 Pol'!G411</f>
        <v>0</v>
      </c>
      <c r="J77" s="134" t="str">
        <f>IF(I81=0,"",I77/I81*100)</f>
        <v/>
      </c>
    </row>
    <row r="78" spans="1:10" ht="36.75" customHeight="1" x14ac:dyDescent="0.2">
      <c r="A78" s="125"/>
      <c r="B78" s="130" t="s">
        <v>116</v>
      </c>
      <c r="C78" s="197" t="s">
        <v>117</v>
      </c>
      <c r="D78" s="198"/>
      <c r="E78" s="198"/>
      <c r="F78" s="137" t="s">
        <v>25</v>
      </c>
      <c r="G78" s="138"/>
      <c r="H78" s="138"/>
      <c r="I78" s="138">
        <f>'01 01 Pol'!G435</f>
        <v>0</v>
      </c>
      <c r="J78" s="134" t="str">
        <f>IF(I81=0,"",I78/I81*100)</f>
        <v/>
      </c>
    </row>
    <row r="79" spans="1:10" ht="36.75" customHeight="1" x14ac:dyDescent="0.2">
      <c r="A79" s="125"/>
      <c r="B79" s="130" t="s">
        <v>118</v>
      </c>
      <c r="C79" s="197" t="s">
        <v>119</v>
      </c>
      <c r="D79" s="198"/>
      <c r="E79" s="198"/>
      <c r="F79" s="137" t="s">
        <v>26</v>
      </c>
      <c r="G79" s="138"/>
      <c r="H79" s="138"/>
      <c r="I79" s="138">
        <f>'01 01 Pol'!G447</f>
        <v>0</v>
      </c>
      <c r="J79" s="134" t="str">
        <f>IF(I81=0,"",I79/I81*100)</f>
        <v/>
      </c>
    </row>
    <row r="80" spans="1:10" ht="36.75" customHeight="1" x14ac:dyDescent="0.2">
      <c r="A80" s="125"/>
      <c r="B80" s="130" t="s">
        <v>120</v>
      </c>
      <c r="C80" s="197" t="s">
        <v>27</v>
      </c>
      <c r="D80" s="198"/>
      <c r="E80" s="198"/>
      <c r="F80" s="137" t="s">
        <v>120</v>
      </c>
      <c r="G80" s="138"/>
      <c r="H80" s="138"/>
      <c r="I80" s="138">
        <f>'01 01 Pol'!G496</f>
        <v>0</v>
      </c>
      <c r="J80" s="134" t="str">
        <f>IF(I81=0,"",I80/I81*100)</f>
        <v/>
      </c>
    </row>
    <row r="81" spans="1:10" ht="25.5" customHeight="1" x14ac:dyDescent="0.2">
      <c r="A81" s="126"/>
      <c r="B81" s="131" t="s">
        <v>1</v>
      </c>
      <c r="C81" s="132"/>
      <c r="D81" s="133"/>
      <c r="E81" s="133"/>
      <c r="F81" s="139"/>
      <c r="G81" s="140"/>
      <c r="H81" s="140"/>
      <c r="I81" s="140">
        <f>SUM(I53:I80)</f>
        <v>0</v>
      </c>
      <c r="J81" s="135">
        <f>SUM(J53:J80)</f>
        <v>0</v>
      </c>
    </row>
    <row r="82" spans="1:10" x14ac:dyDescent="0.2">
      <c r="F82" s="89"/>
      <c r="G82" s="89"/>
      <c r="H82" s="89"/>
      <c r="I82" s="89"/>
      <c r="J82" s="136"/>
    </row>
    <row r="83" spans="1:10" x14ac:dyDescent="0.2">
      <c r="F83" s="89"/>
      <c r="G83" s="89"/>
      <c r="H83" s="89"/>
      <c r="I83" s="89"/>
      <c r="J83" s="136"/>
    </row>
    <row r="84" spans="1:10" x14ac:dyDescent="0.2">
      <c r="F84" s="89"/>
      <c r="G84" s="89"/>
      <c r="H84" s="89"/>
      <c r="I84" s="89"/>
      <c r="J84" s="136"/>
    </row>
  </sheetData>
  <sheetProtection algorithmName="SHA-512" hashValue="hKUS178ih4D47gCg5OyMgrNd9gulHi6RGVD+kJbRYmvy9KiB8En40emOLmdc8jH9a6ukOu9NbT4XpGUqfamyfg==" saltValue="o357JajIChrNv+ROdzLy2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8:E78"/>
    <mergeCell ref="C79:E79"/>
    <mergeCell ref="C80:E80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KwFEyDe8PabxSlnRmMfPHNPg3k07kOh1c9i4XK/+HxPJAaQYf2sIfNxZbThOceXe+H6AH78tm4ZnJQLCTw17lA==" saltValue="4QHgGMChTCeArfjMXaeZj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activeCell="C14" sqref="C14:G14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6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122</v>
      </c>
      <c r="B1" s="259"/>
      <c r="C1" s="259"/>
      <c r="D1" s="259"/>
      <c r="E1" s="259"/>
      <c r="F1" s="259"/>
      <c r="G1" s="259"/>
      <c r="AG1" t="s">
        <v>123</v>
      </c>
    </row>
    <row r="2" spans="1:60" ht="24.95" customHeight="1" x14ac:dyDescent="0.2">
      <c r="A2" s="142" t="s">
        <v>7</v>
      </c>
      <c r="B2" s="49" t="s">
        <v>124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2" t="s">
        <v>8</v>
      </c>
      <c r="B3" s="49" t="s">
        <v>43</v>
      </c>
      <c r="C3" s="260" t="s">
        <v>44</v>
      </c>
      <c r="D3" s="261"/>
      <c r="E3" s="261"/>
      <c r="F3" s="261"/>
      <c r="G3" s="262"/>
      <c r="AC3" s="123" t="s">
        <v>125</v>
      </c>
      <c r="AG3" t="s">
        <v>126</v>
      </c>
    </row>
    <row r="4" spans="1:60" ht="24.95" customHeight="1" x14ac:dyDescent="0.2">
      <c r="A4" s="143" t="s">
        <v>9</v>
      </c>
      <c r="B4" s="144" t="s">
        <v>43</v>
      </c>
      <c r="C4" s="263" t="s">
        <v>44</v>
      </c>
      <c r="D4" s="264"/>
      <c r="E4" s="264"/>
      <c r="F4" s="264"/>
      <c r="G4" s="265"/>
      <c r="AG4" t="s">
        <v>127</v>
      </c>
    </row>
    <row r="5" spans="1:60" x14ac:dyDescent="0.2">
      <c r="D5" s="10"/>
    </row>
    <row r="6" spans="1:60" ht="38.25" x14ac:dyDescent="0.2">
      <c r="A6" s="146" t="s">
        <v>128</v>
      </c>
      <c r="B6" s="148" t="s">
        <v>129</v>
      </c>
      <c r="C6" s="148" t="s">
        <v>130</v>
      </c>
      <c r="D6" s="147" t="s">
        <v>131</v>
      </c>
      <c r="E6" s="146" t="s">
        <v>132</v>
      </c>
      <c r="F6" s="145" t="s">
        <v>133</v>
      </c>
      <c r="G6" s="146" t="s">
        <v>29</v>
      </c>
      <c r="H6" s="149" t="s">
        <v>30</v>
      </c>
      <c r="I6" s="149" t="s">
        <v>134</v>
      </c>
      <c r="J6" s="149" t="s">
        <v>31</v>
      </c>
      <c r="K6" s="149" t="s">
        <v>135</v>
      </c>
      <c r="L6" s="149" t="s">
        <v>136</v>
      </c>
      <c r="M6" s="149" t="s">
        <v>137</v>
      </c>
      <c r="N6" s="149" t="s">
        <v>138</v>
      </c>
      <c r="O6" s="149" t="s">
        <v>139</v>
      </c>
      <c r="P6" s="149" t="s">
        <v>140</v>
      </c>
      <c r="Q6" s="149" t="s">
        <v>141</v>
      </c>
      <c r="R6" s="149" t="s">
        <v>142</v>
      </c>
      <c r="S6" s="149" t="s">
        <v>143</v>
      </c>
      <c r="T6" s="149" t="s">
        <v>144</v>
      </c>
      <c r="U6" s="149" t="s">
        <v>145</v>
      </c>
      <c r="V6" s="149" t="s">
        <v>146</v>
      </c>
      <c r="W6" s="149" t="s">
        <v>147</v>
      </c>
      <c r="X6" s="149" t="s">
        <v>148</v>
      </c>
      <c r="Y6" s="149" t="s">
        <v>149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150</v>
      </c>
      <c r="B8" s="167" t="s">
        <v>66</v>
      </c>
      <c r="C8" s="188" t="s">
        <v>67</v>
      </c>
      <c r="D8" s="168"/>
      <c r="E8" s="169"/>
      <c r="F8" s="170"/>
      <c r="G8" s="170">
        <f>SUMIF(AG9:AG15,"&lt;&gt;NOR",G9:G15)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69"/>
      <c r="O8" s="169">
        <f>SUM(O9:O15)</f>
        <v>0.14000000000000001</v>
      </c>
      <c r="P8" s="169"/>
      <c r="Q8" s="169">
        <f>SUM(Q9:Q15)</f>
        <v>0</v>
      </c>
      <c r="R8" s="170"/>
      <c r="S8" s="170"/>
      <c r="T8" s="171"/>
      <c r="U8" s="165"/>
      <c r="V8" s="165">
        <f>SUM(V9:V15)</f>
        <v>1.6</v>
      </c>
      <c r="W8" s="165"/>
      <c r="X8" s="165"/>
      <c r="Y8" s="165"/>
      <c r="AG8" t="s">
        <v>151</v>
      </c>
    </row>
    <row r="9" spans="1:60" ht="22.5" outlineLevel="1" x14ac:dyDescent="0.2">
      <c r="A9" s="173">
        <v>1</v>
      </c>
      <c r="B9" s="174" t="s">
        <v>152</v>
      </c>
      <c r="C9" s="189" t="s">
        <v>153</v>
      </c>
      <c r="D9" s="175" t="s">
        <v>154</v>
      </c>
      <c r="E9" s="176">
        <v>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6">
        <v>2.3019999999999999E-2</v>
      </c>
      <c r="O9" s="176">
        <f>ROUND(E9*N9,2)</f>
        <v>0.05</v>
      </c>
      <c r="P9" s="176">
        <v>0</v>
      </c>
      <c r="Q9" s="176">
        <f>ROUND(E9*P9,2)</f>
        <v>0</v>
      </c>
      <c r="R9" s="178" t="s">
        <v>155</v>
      </c>
      <c r="S9" s="178" t="s">
        <v>156</v>
      </c>
      <c r="T9" s="179" t="s">
        <v>156</v>
      </c>
      <c r="U9" s="160">
        <v>0.30220000000000002</v>
      </c>
      <c r="V9" s="160">
        <f>ROUND(E9*U9,2)</f>
        <v>0.6</v>
      </c>
      <c r="W9" s="160"/>
      <c r="X9" s="160"/>
      <c r="Y9" s="160" t="s">
        <v>157</v>
      </c>
      <c r="Z9" s="150"/>
      <c r="AA9" s="150"/>
      <c r="AB9" s="150"/>
      <c r="AC9" s="150"/>
      <c r="AD9" s="150"/>
      <c r="AE9" s="150"/>
      <c r="AF9" s="150"/>
      <c r="AG9" s="150" t="s">
        <v>158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5" t="s">
        <v>159</v>
      </c>
      <c r="D10" s="256"/>
      <c r="E10" s="256"/>
      <c r="F10" s="256"/>
      <c r="G10" s="256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257" t="s">
        <v>161</v>
      </c>
      <c r="D11" s="258"/>
      <c r="E11" s="258"/>
      <c r="F11" s="258"/>
      <c r="G11" s="258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162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3">
        <v>2</v>
      </c>
      <c r="B12" s="174" t="s">
        <v>163</v>
      </c>
      <c r="C12" s="189" t="s">
        <v>164</v>
      </c>
      <c r="D12" s="175" t="s">
        <v>165</v>
      </c>
      <c r="E12" s="176">
        <v>2.4500000000000002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6">
        <v>3.7670000000000002E-2</v>
      </c>
      <c r="O12" s="176">
        <f>ROUND(E12*N12,2)</f>
        <v>0.09</v>
      </c>
      <c r="P12" s="176">
        <v>0</v>
      </c>
      <c r="Q12" s="176">
        <f>ROUND(E12*P12,2)</f>
        <v>0</v>
      </c>
      <c r="R12" s="178" t="s">
        <v>155</v>
      </c>
      <c r="S12" s="178" t="s">
        <v>156</v>
      </c>
      <c r="T12" s="179" t="s">
        <v>156</v>
      </c>
      <c r="U12" s="160">
        <v>0.41</v>
      </c>
      <c r="V12" s="160">
        <f>ROUND(E12*U12,2)</f>
        <v>1</v>
      </c>
      <c r="W12" s="160"/>
      <c r="X12" s="160"/>
      <c r="Y12" s="160" t="s">
        <v>157</v>
      </c>
      <c r="Z12" s="150"/>
      <c r="AA12" s="150"/>
      <c r="AB12" s="150"/>
      <c r="AC12" s="150"/>
      <c r="AD12" s="150"/>
      <c r="AE12" s="150"/>
      <c r="AF12" s="150"/>
      <c r="AG12" s="150" t="s">
        <v>158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 x14ac:dyDescent="0.2">
      <c r="A13" s="157"/>
      <c r="B13" s="158"/>
      <c r="C13" s="255" t="s">
        <v>166</v>
      </c>
      <c r="D13" s="256"/>
      <c r="E13" s="256"/>
      <c r="F13" s="256"/>
      <c r="G13" s="256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160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7" t="s">
        <v>167</v>
      </c>
      <c r="D14" s="258"/>
      <c r="E14" s="258"/>
      <c r="F14" s="258"/>
      <c r="G14" s="258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90" t="s">
        <v>168</v>
      </c>
      <c r="D15" s="161"/>
      <c r="E15" s="162">
        <v>2.4500000000000002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169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6" t="s">
        <v>150</v>
      </c>
      <c r="B16" s="167" t="s">
        <v>68</v>
      </c>
      <c r="C16" s="188" t="s">
        <v>69</v>
      </c>
      <c r="D16" s="168"/>
      <c r="E16" s="169"/>
      <c r="F16" s="170"/>
      <c r="G16" s="170">
        <f>SUMIF(AG17:AG29,"&lt;&gt;NOR",G17:G29)</f>
        <v>0</v>
      </c>
      <c r="H16" s="170"/>
      <c r="I16" s="170">
        <f>SUM(I17:I29)</f>
        <v>0</v>
      </c>
      <c r="J16" s="170"/>
      <c r="K16" s="170">
        <f>SUM(K17:K29)</f>
        <v>0</v>
      </c>
      <c r="L16" s="170"/>
      <c r="M16" s="170">
        <f>SUM(M17:M29)</f>
        <v>0</v>
      </c>
      <c r="N16" s="169"/>
      <c r="O16" s="169">
        <f>SUM(O17:O29)</f>
        <v>0.33</v>
      </c>
      <c r="P16" s="169"/>
      <c r="Q16" s="169">
        <f>SUM(Q17:Q29)</f>
        <v>0</v>
      </c>
      <c r="R16" s="170"/>
      <c r="S16" s="170"/>
      <c r="T16" s="171"/>
      <c r="U16" s="165"/>
      <c r="V16" s="165">
        <f>SUM(V17:V29)</f>
        <v>31.29</v>
      </c>
      <c r="W16" s="165"/>
      <c r="X16" s="165"/>
      <c r="Y16" s="165"/>
      <c r="AG16" t="s">
        <v>151</v>
      </c>
    </row>
    <row r="17" spans="1:60" ht="22.5" outlineLevel="1" x14ac:dyDescent="0.2">
      <c r="A17" s="173">
        <v>3</v>
      </c>
      <c r="B17" s="174" t="s">
        <v>170</v>
      </c>
      <c r="C17" s="189" t="s">
        <v>171</v>
      </c>
      <c r="D17" s="175" t="s">
        <v>165</v>
      </c>
      <c r="E17" s="176">
        <v>25.565000000000001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15</v>
      </c>
      <c r="M17" s="178">
        <f>G17*(1+L17/100)</f>
        <v>0</v>
      </c>
      <c r="N17" s="176">
        <v>2.97E-3</v>
      </c>
      <c r="O17" s="176">
        <f>ROUND(E17*N17,2)</f>
        <v>0.08</v>
      </c>
      <c r="P17" s="176">
        <v>0</v>
      </c>
      <c r="Q17" s="176">
        <f>ROUND(E17*P17,2)</f>
        <v>0</v>
      </c>
      <c r="R17" s="178" t="s">
        <v>172</v>
      </c>
      <c r="S17" s="178" t="s">
        <v>156</v>
      </c>
      <c r="T17" s="179" t="s">
        <v>156</v>
      </c>
      <c r="U17" s="160">
        <v>0.31</v>
      </c>
      <c r="V17" s="160">
        <f>ROUND(E17*U17,2)</f>
        <v>7.93</v>
      </c>
      <c r="W17" s="160"/>
      <c r="X17" s="160"/>
      <c r="Y17" s="160" t="s">
        <v>157</v>
      </c>
      <c r="Z17" s="150"/>
      <c r="AA17" s="150"/>
      <c r="AB17" s="150"/>
      <c r="AC17" s="150"/>
      <c r="AD17" s="150"/>
      <c r="AE17" s="150"/>
      <c r="AF17" s="150"/>
      <c r="AG17" s="150" t="s">
        <v>158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5" t="s">
        <v>173</v>
      </c>
      <c r="D18" s="256"/>
      <c r="E18" s="256"/>
      <c r="F18" s="256"/>
      <c r="G18" s="256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 x14ac:dyDescent="0.2">
      <c r="A19" s="157"/>
      <c r="B19" s="158"/>
      <c r="C19" s="190" t="s">
        <v>174</v>
      </c>
      <c r="D19" s="161"/>
      <c r="E19" s="162">
        <v>16.55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169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90" t="s">
        <v>175</v>
      </c>
      <c r="D20" s="161"/>
      <c r="E20" s="162">
        <v>9.02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3">
        <v>4</v>
      </c>
      <c r="B21" s="174" t="s">
        <v>176</v>
      </c>
      <c r="C21" s="189" t="s">
        <v>177</v>
      </c>
      <c r="D21" s="175" t="s">
        <v>165</v>
      </c>
      <c r="E21" s="176">
        <v>97.322500000000005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15</v>
      </c>
      <c r="M21" s="178">
        <f>G21*(1+L21/100)</f>
        <v>0</v>
      </c>
      <c r="N21" s="176">
        <v>2.5200000000000001E-3</v>
      </c>
      <c r="O21" s="176">
        <f>ROUND(E21*N21,2)</f>
        <v>0.25</v>
      </c>
      <c r="P21" s="176">
        <v>0</v>
      </c>
      <c r="Q21" s="176">
        <f>ROUND(E21*P21,2)</f>
        <v>0</v>
      </c>
      <c r="R21" s="178" t="s">
        <v>172</v>
      </c>
      <c r="S21" s="178" t="s">
        <v>156</v>
      </c>
      <c r="T21" s="179" t="s">
        <v>156</v>
      </c>
      <c r="U21" s="160">
        <v>0.24</v>
      </c>
      <c r="V21" s="160">
        <f>ROUND(E21*U21,2)</f>
        <v>23.36</v>
      </c>
      <c r="W21" s="160"/>
      <c r="X21" s="160"/>
      <c r="Y21" s="160" t="s">
        <v>157</v>
      </c>
      <c r="Z21" s="150"/>
      <c r="AA21" s="150"/>
      <c r="AB21" s="150"/>
      <c r="AC21" s="150"/>
      <c r="AD21" s="150"/>
      <c r="AE21" s="150"/>
      <c r="AF21" s="150"/>
      <c r="AG21" s="150" t="s">
        <v>158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55" t="s">
        <v>173</v>
      </c>
      <c r="D22" s="256"/>
      <c r="E22" s="256"/>
      <c r="F22" s="256"/>
      <c r="G22" s="256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190" t="s">
        <v>178</v>
      </c>
      <c r="D23" s="161"/>
      <c r="E23" s="162">
        <v>68.67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0" t="s">
        <v>179</v>
      </c>
      <c r="D24" s="161"/>
      <c r="E24" s="162">
        <v>-2.88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169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190" t="s">
        <v>180</v>
      </c>
      <c r="D25" s="161"/>
      <c r="E25" s="162">
        <v>1.8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169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191" t="s">
        <v>181</v>
      </c>
      <c r="D26" s="163"/>
      <c r="E26" s="164">
        <v>67.59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169</v>
      </c>
      <c r="AH26" s="150">
        <v>1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90" t="s">
        <v>182</v>
      </c>
      <c r="D27" s="161"/>
      <c r="E27" s="162">
        <v>33.770000000000003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90" t="s">
        <v>183</v>
      </c>
      <c r="D28" s="161"/>
      <c r="E28" s="162">
        <v>-4.04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169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1" t="s">
        <v>181</v>
      </c>
      <c r="D29" s="163"/>
      <c r="E29" s="164">
        <v>29.73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169</v>
      </c>
      <c r="AH29" s="150">
        <v>1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6" t="s">
        <v>150</v>
      </c>
      <c r="B30" s="167" t="s">
        <v>70</v>
      </c>
      <c r="C30" s="188" t="s">
        <v>71</v>
      </c>
      <c r="D30" s="168"/>
      <c r="E30" s="169"/>
      <c r="F30" s="170"/>
      <c r="G30" s="170">
        <f>SUMIF(AG31:AG45,"&lt;&gt;NOR",G31:G45)</f>
        <v>0</v>
      </c>
      <c r="H30" s="170"/>
      <c r="I30" s="170">
        <f>SUM(I31:I45)</f>
        <v>0</v>
      </c>
      <c r="J30" s="170"/>
      <c r="K30" s="170">
        <f>SUM(K31:K45)</f>
        <v>0</v>
      </c>
      <c r="L30" s="170"/>
      <c r="M30" s="170">
        <f>SUM(M31:M45)</f>
        <v>0</v>
      </c>
      <c r="N30" s="169"/>
      <c r="O30" s="169">
        <f>SUM(O31:O45)</f>
        <v>1.3900000000000001</v>
      </c>
      <c r="P30" s="169"/>
      <c r="Q30" s="169">
        <f>SUM(Q31:Q45)</f>
        <v>0</v>
      </c>
      <c r="R30" s="170"/>
      <c r="S30" s="170"/>
      <c r="T30" s="171"/>
      <c r="U30" s="165"/>
      <c r="V30" s="165">
        <f>SUM(V31:V45)</f>
        <v>38.269999999999996</v>
      </c>
      <c r="W30" s="165"/>
      <c r="X30" s="165"/>
      <c r="Y30" s="165"/>
      <c r="AG30" t="s">
        <v>151</v>
      </c>
    </row>
    <row r="31" spans="1:60" ht="33.75" outlineLevel="1" x14ac:dyDescent="0.2">
      <c r="A31" s="173">
        <v>5</v>
      </c>
      <c r="B31" s="174" t="s">
        <v>184</v>
      </c>
      <c r="C31" s="189" t="s">
        <v>185</v>
      </c>
      <c r="D31" s="175" t="s">
        <v>165</v>
      </c>
      <c r="E31" s="176">
        <v>16.545000000000002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15</v>
      </c>
      <c r="M31" s="178">
        <f>G31*(1+L31/100)</f>
        <v>0</v>
      </c>
      <c r="N31" s="176">
        <v>1.5879999999999998E-2</v>
      </c>
      <c r="O31" s="176">
        <f>ROUND(E31*N31,2)</f>
        <v>0.26</v>
      </c>
      <c r="P31" s="176">
        <v>0</v>
      </c>
      <c r="Q31" s="176">
        <f>ROUND(E31*P31,2)</f>
        <v>0</v>
      </c>
      <c r="R31" s="178" t="s">
        <v>155</v>
      </c>
      <c r="S31" s="178" t="s">
        <v>156</v>
      </c>
      <c r="T31" s="179" t="s">
        <v>156</v>
      </c>
      <c r="U31" s="160">
        <v>0.33605000000000002</v>
      </c>
      <c r="V31" s="160">
        <f>ROUND(E31*U31,2)</f>
        <v>5.56</v>
      </c>
      <c r="W31" s="160"/>
      <c r="X31" s="160"/>
      <c r="Y31" s="160" t="s">
        <v>157</v>
      </c>
      <c r="Z31" s="150"/>
      <c r="AA31" s="150"/>
      <c r="AB31" s="150"/>
      <c r="AC31" s="150"/>
      <c r="AD31" s="150"/>
      <c r="AE31" s="150"/>
      <c r="AF31" s="150"/>
      <c r="AG31" s="150" t="s">
        <v>158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190" t="s">
        <v>186</v>
      </c>
      <c r="D32" s="161"/>
      <c r="E32" s="162">
        <v>16.55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169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3">
        <v>6</v>
      </c>
      <c r="B33" s="174" t="s">
        <v>187</v>
      </c>
      <c r="C33" s="189" t="s">
        <v>188</v>
      </c>
      <c r="D33" s="175" t="s">
        <v>165</v>
      </c>
      <c r="E33" s="176">
        <v>67.592500000000001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15</v>
      </c>
      <c r="M33" s="178">
        <f>G33*(1+L33/100)</f>
        <v>0</v>
      </c>
      <c r="N33" s="176">
        <v>1.5810000000000001E-2</v>
      </c>
      <c r="O33" s="176">
        <f>ROUND(E33*N33,2)</f>
        <v>1.07</v>
      </c>
      <c r="P33" s="176">
        <v>0</v>
      </c>
      <c r="Q33" s="176">
        <f>ROUND(E33*P33,2)</f>
        <v>0</v>
      </c>
      <c r="R33" s="178" t="s">
        <v>155</v>
      </c>
      <c r="S33" s="178" t="s">
        <v>156</v>
      </c>
      <c r="T33" s="179" t="s">
        <v>156</v>
      </c>
      <c r="U33" s="160">
        <v>0.24845</v>
      </c>
      <c r="V33" s="160">
        <f>ROUND(E33*U33,2)</f>
        <v>16.79</v>
      </c>
      <c r="W33" s="160"/>
      <c r="X33" s="160"/>
      <c r="Y33" s="160" t="s">
        <v>157</v>
      </c>
      <c r="Z33" s="150"/>
      <c r="AA33" s="150"/>
      <c r="AB33" s="150"/>
      <c r="AC33" s="150"/>
      <c r="AD33" s="150"/>
      <c r="AE33" s="150"/>
      <c r="AF33" s="150"/>
      <c r="AG33" s="150" t="s">
        <v>158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190" t="s">
        <v>189</v>
      </c>
      <c r="D34" s="161"/>
      <c r="E34" s="162">
        <v>68.67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169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90" t="s">
        <v>179</v>
      </c>
      <c r="D35" s="161"/>
      <c r="E35" s="162">
        <v>-2.88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169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3" x14ac:dyDescent="0.2">
      <c r="A36" s="157"/>
      <c r="B36" s="158"/>
      <c r="C36" s="190" t="s">
        <v>180</v>
      </c>
      <c r="D36" s="161"/>
      <c r="E36" s="162">
        <v>1.8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169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3">
        <v>7</v>
      </c>
      <c r="B37" s="174" t="s">
        <v>190</v>
      </c>
      <c r="C37" s="189" t="s">
        <v>191</v>
      </c>
      <c r="D37" s="175" t="s">
        <v>192</v>
      </c>
      <c r="E37" s="176">
        <v>24.85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15</v>
      </c>
      <c r="M37" s="178">
        <f>G37*(1+L37/100)</f>
        <v>0</v>
      </c>
      <c r="N37" s="176">
        <v>2.3800000000000002E-3</v>
      </c>
      <c r="O37" s="176">
        <f>ROUND(E37*N37,2)</f>
        <v>0.06</v>
      </c>
      <c r="P37" s="176">
        <v>0</v>
      </c>
      <c r="Q37" s="176">
        <f>ROUND(E37*P37,2)</f>
        <v>0</v>
      </c>
      <c r="R37" s="178" t="s">
        <v>155</v>
      </c>
      <c r="S37" s="178" t="s">
        <v>156</v>
      </c>
      <c r="T37" s="179" t="s">
        <v>156</v>
      </c>
      <c r="U37" s="160">
        <v>0.18232999999999999</v>
      </c>
      <c r="V37" s="160">
        <f>ROUND(E37*U37,2)</f>
        <v>4.53</v>
      </c>
      <c r="W37" s="160"/>
      <c r="X37" s="160"/>
      <c r="Y37" s="160" t="s">
        <v>157</v>
      </c>
      <c r="Z37" s="150"/>
      <c r="AA37" s="150"/>
      <c r="AB37" s="150"/>
      <c r="AC37" s="150"/>
      <c r="AD37" s="150"/>
      <c r="AE37" s="150"/>
      <c r="AF37" s="150"/>
      <c r="AG37" s="150" t="s">
        <v>158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90" t="s">
        <v>193</v>
      </c>
      <c r="D38" s="161"/>
      <c r="E38" s="162">
        <v>12.2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169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">
      <c r="A39" s="157"/>
      <c r="B39" s="158"/>
      <c r="C39" s="190" t="s">
        <v>194</v>
      </c>
      <c r="D39" s="161"/>
      <c r="E39" s="162">
        <v>12.65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169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3">
        <v>8</v>
      </c>
      <c r="B40" s="174" t="s">
        <v>195</v>
      </c>
      <c r="C40" s="189" t="s">
        <v>196</v>
      </c>
      <c r="D40" s="175" t="s">
        <v>165</v>
      </c>
      <c r="E40" s="176">
        <v>25.241250000000001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15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172</v>
      </c>
      <c r="S40" s="178" t="s">
        <v>156</v>
      </c>
      <c r="T40" s="179" t="s">
        <v>156</v>
      </c>
      <c r="U40" s="160">
        <v>0.43</v>
      </c>
      <c r="V40" s="160">
        <f>ROUND(E40*U40,2)</f>
        <v>10.85</v>
      </c>
      <c r="W40" s="160"/>
      <c r="X40" s="160"/>
      <c r="Y40" s="160" t="s">
        <v>157</v>
      </c>
      <c r="Z40" s="150"/>
      <c r="AA40" s="150"/>
      <c r="AB40" s="150"/>
      <c r="AC40" s="150"/>
      <c r="AD40" s="150"/>
      <c r="AE40" s="150"/>
      <c r="AF40" s="150"/>
      <c r="AG40" s="150" t="s">
        <v>158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190" t="s">
        <v>197</v>
      </c>
      <c r="D41" s="161"/>
      <c r="E41" s="162">
        <v>25.24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169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3">
        <v>9</v>
      </c>
      <c r="B42" s="174" t="s">
        <v>198</v>
      </c>
      <c r="C42" s="189" t="s">
        <v>199</v>
      </c>
      <c r="D42" s="175" t="s">
        <v>165</v>
      </c>
      <c r="E42" s="176">
        <v>6.92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15</v>
      </c>
      <c r="M42" s="178">
        <f>G42*(1+L42/100)</f>
        <v>0</v>
      </c>
      <c r="N42" s="176">
        <v>4.0000000000000003E-5</v>
      </c>
      <c r="O42" s="176">
        <f>ROUND(E42*N42,2)</f>
        <v>0</v>
      </c>
      <c r="P42" s="176">
        <v>0</v>
      </c>
      <c r="Q42" s="176">
        <f>ROUND(E42*P42,2)</f>
        <v>0</v>
      </c>
      <c r="R42" s="178" t="s">
        <v>172</v>
      </c>
      <c r="S42" s="178" t="s">
        <v>156</v>
      </c>
      <c r="T42" s="179" t="s">
        <v>156</v>
      </c>
      <c r="U42" s="160">
        <v>7.8E-2</v>
      </c>
      <c r="V42" s="160">
        <f>ROUND(E42*U42,2)</f>
        <v>0.54</v>
      </c>
      <c r="W42" s="160"/>
      <c r="X42" s="160"/>
      <c r="Y42" s="160" t="s">
        <v>157</v>
      </c>
      <c r="Z42" s="150"/>
      <c r="AA42" s="150"/>
      <c r="AB42" s="150"/>
      <c r="AC42" s="150"/>
      <c r="AD42" s="150"/>
      <c r="AE42" s="150"/>
      <c r="AF42" s="150"/>
      <c r="AG42" s="150" t="s">
        <v>158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2" x14ac:dyDescent="0.2">
      <c r="A43" s="157"/>
      <c r="B43" s="158"/>
      <c r="C43" s="255" t="s">
        <v>200</v>
      </c>
      <c r="D43" s="256"/>
      <c r="E43" s="256"/>
      <c r="F43" s="256"/>
      <c r="G43" s="256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80" t="str">
        <f>C43</f>
        <v>které se zřizují před úpravami povrchu, a obalení osazených dveřních zárubní před znečištěním při úpravách povrchu nástřikem plastických maltovin včetně pozdějšího odkrytí,</v>
      </c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190" t="s">
        <v>201</v>
      </c>
      <c r="D44" s="161"/>
      <c r="E44" s="162">
        <v>3.08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169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90" t="s">
        <v>202</v>
      </c>
      <c r="D45" s="161"/>
      <c r="E45" s="162">
        <v>3.84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169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x14ac:dyDescent="0.2">
      <c r="A46" s="166" t="s">
        <v>150</v>
      </c>
      <c r="B46" s="167" t="s">
        <v>72</v>
      </c>
      <c r="C46" s="188" t="s">
        <v>73</v>
      </c>
      <c r="D46" s="168"/>
      <c r="E46" s="169"/>
      <c r="F46" s="170"/>
      <c r="G46" s="170">
        <f>SUMIF(AG47:AG58,"&lt;&gt;NOR",G47:G58)</f>
        <v>0</v>
      </c>
      <c r="H46" s="170"/>
      <c r="I46" s="170">
        <f>SUM(I47:I58)</f>
        <v>0</v>
      </c>
      <c r="J46" s="170"/>
      <c r="K46" s="170">
        <f>SUM(K47:K58)</f>
        <v>0</v>
      </c>
      <c r="L46" s="170"/>
      <c r="M46" s="170">
        <f>SUM(M47:M58)</f>
        <v>0</v>
      </c>
      <c r="N46" s="169"/>
      <c r="O46" s="169">
        <f>SUM(O47:O58)</f>
        <v>0.91</v>
      </c>
      <c r="P46" s="169"/>
      <c r="Q46" s="169">
        <f>SUM(Q47:Q58)</f>
        <v>0</v>
      </c>
      <c r="R46" s="170"/>
      <c r="S46" s="170"/>
      <c r="T46" s="171"/>
      <c r="U46" s="165"/>
      <c r="V46" s="165">
        <f>SUM(V47:V58)</f>
        <v>8.75</v>
      </c>
      <c r="W46" s="165"/>
      <c r="X46" s="165"/>
      <c r="Y46" s="165"/>
      <c r="AG46" t="s">
        <v>151</v>
      </c>
    </row>
    <row r="47" spans="1:60" ht="22.5" outlineLevel="1" x14ac:dyDescent="0.2">
      <c r="A47" s="173">
        <v>10</v>
      </c>
      <c r="B47" s="174" t="s">
        <v>203</v>
      </c>
      <c r="C47" s="189" t="s">
        <v>204</v>
      </c>
      <c r="D47" s="175" t="s">
        <v>165</v>
      </c>
      <c r="E47" s="176">
        <v>3.45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0</v>
      </c>
      <c r="N47" s="176">
        <v>3.1710000000000002E-2</v>
      </c>
      <c r="O47" s="176">
        <f>ROUND(E47*N47,2)</f>
        <v>0.11</v>
      </c>
      <c r="P47" s="176">
        <v>0</v>
      </c>
      <c r="Q47" s="176">
        <f>ROUND(E47*P47,2)</f>
        <v>0</v>
      </c>
      <c r="R47" s="178" t="s">
        <v>155</v>
      </c>
      <c r="S47" s="178" t="s">
        <v>156</v>
      </c>
      <c r="T47" s="179" t="s">
        <v>156</v>
      </c>
      <c r="U47" s="160">
        <v>0.44</v>
      </c>
      <c r="V47" s="160">
        <f>ROUND(E47*U47,2)</f>
        <v>1.52</v>
      </c>
      <c r="W47" s="160"/>
      <c r="X47" s="160"/>
      <c r="Y47" s="160" t="s">
        <v>157</v>
      </c>
      <c r="Z47" s="150"/>
      <c r="AA47" s="150"/>
      <c r="AB47" s="150"/>
      <c r="AC47" s="150"/>
      <c r="AD47" s="150"/>
      <c r="AE47" s="150"/>
      <c r="AF47" s="150"/>
      <c r="AG47" s="150" t="s">
        <v>158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190" t="s">
        <v>205</v>
      </c>
      <c r="D48" s="161"/>
      <c r="E48" s="162">
        <v>3.45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169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11</v>
      </c>
      <c r="B49" s="174" t="s">
        <v>206</v>
      </c>
      <c r="C49" s="189" t="s">
        <v>207</v>
      </c>
      <c r="D49" s="175" t="s">
        <v>208</v>
      </c>
      <c r="E49" s="176">
        <v>0.27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15</v>
      </c>
      <c r="M49" s="178">
        <f>G49*(1+L49/100)</f>
        <v>0</v>
      </c>
      <c r="N49" s="176">
        <v>2.5</v>
      </c>
      <c r="O49" s="176">
        <f>ROUND(E49*N49,2)</f>
        <v>0.68</v>
      </c>
      <c r="P49" s="176">
        <v>0</v>
      </c>
      <c r="Q49" s="176">
        <f>ROUND(E49*P49,2)</f>
        <v>0</v>
      </c>
      <c r="R49" s="178" t="s">
        <v>155</v>
      </c>
      <c r="S49" s="178" t="s">
        <v>156</v>
      </c>
      <c r="T49" s="179" t="s">
        <v>156</v>
      </c>
      <c r="U49" s="160">
        <v>5.33</v>
      </c>
      <c r="V49" s="160">
        <f>ROUND(E49*U49,2)</f>
        <v>1.44</v>
      </c>
      <c r="W49" s="160"/>
      <c r="X49" s="160"/>
      <c r="Y49" s="160" t="s">
        <v>157</v>
      </c>
      <c r="Z49" s="150"/>
      <c r="AA49" s="150"/>
      <c r="AB49" s="150"/>
      <c r="AC49" s="150"/>
      <c r="AD49" s="150"/>
      <c r="AE49" s="150"/>
      <c r="AF49" s="150"/>
      <c r="AG49" s="150" t="s">
        <v>158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55" t="s">
        <v>209</v>
      </c>
      <c r="D50" s="256"/>
      <c r="E50" s="256"/>
      <c r="F50" s="256"/>
      <c r="G50" s="256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90" t="s">
        <v>210</v>
      </c>
      <c r="D51" s="161"/>
      <c r="E51" s="162">
        <v>0.27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169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73">
        <v>12</v>
      </c>
      <c r="B52" s="174" t="s">
        <v>211</v>
      </c>
      <c r="C52" s="189" t="s">
        <v>212</v>
      </c>
      <c r="D52" s="175" t="s">
        <v>165</v>
      </c>
      <c r="E52" s="176">
        <v>15.9375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15</v>
      </c>
      <c r="M52" s="178">
        <f>G52*(1+L52/100)</f>
        <v>0</v>
      </c>
      <c r="N52" s="176">
        <v>7.0000000000000001E-3</v>
      </c>
      <c r="O52" s="176">
        <f>ROUND(E52*N52,2)</f>
        <v>0.11</v>
      </c>
      <c r="P52" s="176">
        <v>0</v>
      </c>
      <c r="Q52" s="176">
        <f>ROUND(E52*P52,2)</f>
        <v>0</v>
      </c>
      <c r="R52" s="178" t="s">
        <v>172</v>
      </c>
      <c r="S52" s="178" t="s">
        <v>156</v>
      </c>
      <c r="T52" s="179" t="s">
        <v>156</v>
      </c>
      <c r="U52" s="160">
        <v>0.254</v>
      </c>
      <c r="V52" s="160">
        <f>ROUND(E52*U52,2)</f>
        <v>4.05</v>
      </c>
      <c r="W52" s="160"/>
      <c r="X52" s="160"/>
      <c r="Y52" s="160" t="s">
        <v>157</v>
      </c>
      <c r="Z52" s="150"/>
      <c r="AA52" s="150"/>
      <c r="AB52" s="150"/>
      <c r="AC52" s="150"/>
      <c r="AD52" s="150"/>
      <c r="AE52" s="150"/>
      <c r="AF52" s="150"/>
      <c r="AG52" s="150" t="s">
        <v>158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">
      <c r="A53" s="157"/>
      <c r="B53" s="158"/>
      <c r="C53" s="255" t="s">
        <v>213</v>
      </c>
      <c r="D53" s="256"/>
      <c r="E53" s="256"/>
      <c r="F53" s="256"/>
      <c r="G53" s="256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57" t="s">
        <v>214</v>
      </c>
      <c r="D54" s="258"/>
      <c r="E54" s="258"/>
      <c r="F54" s="258"/>
      <c r="G54" s="258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190" t="s">
        <v>215</v>
      </c>
      <c r="D55" s="161"/>
      <c r="E55" s="162">
        <v>15.94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169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3">
        <v>13</v>
      </c>
      <c r="B56" s="174" t="s">
        <v>216</v>
      </c>
      <c r="C56" s="189" t="s">
        <v>217</v>
      </c>
      <c r="D56" s="175" t="s">
        <v>165</v>
      </c>
      <c r="E56" s="176">
        <v>19.387499999999999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15</v>
      </c>
      <c r="M56" s="178">
        <f>G56*(1+L56/100)</f>
        <v>0</v>
      </c>
      <c r="N56" s="176">
        <v>2.5999999999999998E-4</v>
      </c>
      <c r="O56" s="176">
        <f>ROUND(E56*N56,2)</f>
        <v>0.01</v>
      </c>
      <c r="P56" s="176">
        <v>0</v>
      </c>
      <c r="Q56" s="176">
        <f>ROUND(E56*P56,2)</f>
        <v>0</v>
      </c>
      <c r="R56" s="178" t="s">
        <v>172</v>
      </c>
      <c r="S56" s="178" t="s">
        <v>156</v>
      </c>
      <c r="T56" s="179" t="s">
        <v>156</v>
      </c>
      <c r="U56" s="160">
        <v>0.09</v>
      </c>
      <c r="V56" s="160">
        <f>ROUND(E56*U56,2)</f>
        <v>1.74</v>
      </c>
      <c r="W56" s="160"/>
      <c r="X56" s="160"/>
      <c r="Y56" s="160" t="s">
        <v>157</v>
      </c>
      <c r="Z56" s="150"/>
      <c r="AA56" s="150"/>
      <c r="AB56" s="150"/>
      <c r="AC56" s="150"/>
      <c r="AD56" s="150"/>
      <c r="AE56" s="150"/>
      <c r="AF56" s="150"/>
      <c r="AG56" s="150" t="s">
        <v>158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255" t="s">
        <v>213</v>
      </c>
      <c r="D57" s="256"/>
      <c r="E57" s="256"/>
      <c r="F57" s="256"/>
      <c r="G57" s="256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190" t="s">
        <v>218</v>
      </c>
      <c r="D58" s="161"/>
      <c r="E58" s="162">
        <v>19.39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169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x14ac:dyDescent="0.2">
      <c r="A59" s="166" t="s">
        <v>150</v>
      </c>
      <c r="B59" s="167" t="s">
        <v>74</v>
      </c>
      <c r="C59" s="188" t="s">
        <v>75</v>
      </c>
      <c r="D59" s="168"/>
      <c r="E59" s="169"/>
      <c r="F59" s="170"/>
      <c r="G59" s="170">
        <f>SUMIF(AG60:AG62,"&lt;&gt;NOR",G60:G62)</f>
        <v>0</v>
      </c>
      <c r="H59" s="170"/>
      <c r="I59" s="170">
        <f>SUM(I60:I62)</f>
        <v>0</v>
      </c>
      <c r="J59" s="170"/>
      <c r="K59" s="170">
        <f>SUM(K60:K62)</f>
        <v>0</v>
      </c>
      <c r="L59" s="170"/>
      <c r="M59" s="170">
        <f>SUM(M60:M62)</f>
        <v>0</v>
      </c>
      <c r="N59" s="169"/>
      <c r="O59" s="169">
        <f>SUM(O60:O62)</f>
        <v>6.0000000000000005E-2</v>
      </c>
      <c r="P59" s="169"/>
      <c r="Q59" s="169">
        <f>SUM(Q60:Q62)</f>
        <v>0</v>
      </c>
      <c r="R59" s="170"/>
      <c r="S59" s="170"/>
      <c r="T59" s="171"/>
      <c r="U59" s="165"/>
      <c r="V59" s="165">
        <f>SUM(V60:V62)</f>
        <v>2.1</v>
      </c>
      <c r="W59" s="165"/>
      <c r="X59" s="165"/>
      <c r="Y59" s="165"/>
      <c r="AG59" t="s">
        <v>151</v>
      </c>
    </row>
    <row r="60" spans="1:60" outlineLevel="1" x14ac:dyDescent="0.2">
      <c r="A60" s="173">
        <v>14</v>
      </c>
      <c r="B60" s="174" t="s">
        <v>219</v>
      </c>
      <c r="C60" s="189" t="s">
        <v>220</v>
      </c>
      <c r="D60" s="175" t="s">
        <v>154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15</v>
      </c>
      <c r="M60" s="178">
        <f>G60*(1+L60/100)</f>
        <v>0</v>
      </c>
      <c r="N60" s="176">
        <v>5.4109999999999998E-2</v>
      </c>
      <c r="O60" s="176">
        <f>ROUND(E60*N60,2)</f>
        <v>0.05</v>
      </c>
      <c r="P60" s="176">
        <v>0</v>
      </c>
      <c r="Q60" s="176">
        <f>ROUND(E60*P60,2)</f>
        <v>0</v>
      </c>
      <c r="R60" s="178" t="s">
        <v>155</v>
      </c>
      <c r="S60" s="178" t="s">
        <v>156</v>
      </c>
      <c r="T60" s="179" t="s">
        <v>156</v>
      </c>
      <c r="U60" s="160">
        <v>2.097</v>
      </c>
      <c r="V60" s="160">
        <f>ROUND(E60*U60,2)</f>
        <v>2.1</v>
      </c>
      <c r="W60" s="160"/>
      <c r="X60" s="160"/>
      <c r="Y60" s="160" t="s">
        <v>157</v>
      </c>
      <c r="Z60" s="150"/>
      <c r="AA60" s="150"/>
      <c r="AB60" s="150"/>
      <c r="AC60" s="150"/>
      <c r="AD60" s="150"/>
      <c r="AE60" s="150"/>
      <c r="AF60" s="150"/>
      <c r="AG60" s="150" t="s">
        <v>158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55" t="s">
        <v>221</v>
      </c>
      <c r="D61" s="256"/>
      <c r="E61" s="256"/>
      <c r="F61" s="256"/>
      <c r="G61" s="256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81">
        <v>15</v>
      </c>
      <c r="B62" s="182" t="s">
        <v>222</v>
      </c>
      <c r="C62" s="192" t="s">
        <v>223</v>
      </c>
      <c r="D62" s="183" t="s">
        <v>154</v>
      </c>
      <c r="E62" s="184">
        <v>1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15</v>
      </c>
      <c r="M62" s="186">
        <f>G62*(1+L62/100)</f>
        <v>0</v>
      </c>
      <c r="N62" s="184">
        <v>1.0699999999999999E-2</v>
      </c>
      <c r="O62" s="184">
        <f>ROUND(E62*N62,2)</f>
        <v>0.01</v>
      </c>
      <c r="P62" s="184">
        <v>0</v>
      </c>
      <c r="Q62" s="184">
        <f>ROUND(E62*P62,2)</f>
        <v>0</v>
      </c>
      <c r="R62" s="186" t="s">
        <v>224</v>
      </c>
      <c r="S62" s="186" t="s">
        <v>225</v>
      </c>
      <c r="T62" s="187" t="s">
        <v>226</v>
      </c>
      <c r="U62" s="160">
        <v>0</v>
      </c>
      <c r="V62" s="160">
        <f>ROUND(E62*U62,2)</f>
        <v>0</v>
      </c>
      <c r="W62" s="160"/>
      <c r="X62" s="160" t="s">
        <v>227</v>
      </c>
      <c r="Y62" s="160" t="s">
        <v>157</v>
      </c>
      <c r="Z62" s="150"/>
      <c r="AA62" s="150"/>
      <c r="AB62" s="150"/>
      <c r="AC62" s="150"/>
      <c r="AD62" s="150"/>
      <c r="AE62" s="150"/>
      <c r="AF62" s="150"/>
      <c r="AG62" s="150" t="s">
        <v>228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6" t="s">
        <v>150</v>
      </c>
      <c r="B63" s="167" t="s">
        <v>76</v>
      </c>
      <c r="C63" s="188" t="s">
        <v>77</v>
      </c>
      <c r="D63" s="168"/>
      <c r="E63" s="169"/>
      <c r="F63" s="170"/>
      <c r="G63" s="170">
        <f>SUMIF(AG64:AG64,"&lt;&gt;NOR",G64:G64)</f>
        <v>0</v>
      </c>
      <c r="H63" s="170"/>
      <c r="I63" s="170">
        <f>SUM(I64:I64)</f>
        <v>0</v>
      </c>
      <c r="J63" s="170"/>
      <c r="K63" s="170">
        <f>SUM(K64:K64)</f>
        <v>0</v>
      </c>
      <c r="L63" s="170"/>
      <c r="M63" s="170">
        <f>SUM(M64:M64)</f>
        <v>0</v>
      </c>
      <c r="N63" s="169"/>
      <c r="O63" s="169">
        <f>SUM(O64:O64)</f>
        <v>0.1</v>
      </c>
      <c r="P63" s="169"/>
      <c r="Q63" s="169">
        <f>SUM(Q64:Q64)</f>
        <v>0</v>
      </c>
      <c r="R63" s="170"/>
      <c r="S63" s="170"/>
      <c r="T63" s="171"/>
      <c r="U63" s="165"/>
      <c r="V63" s="165">
        <f>SUM(V64:V64)</f>
        <v>4.1399999999999997</v>
      </c>
      <c r="W63" s="165"/>
      <c r="X63" s="165"/>
      <c r="Y63" s="165"/>
      <c r="AG63" t="s">
        <v>151</v>
      </c>
    </row>
    <row r="64" spans="1:60" outlineLevel="1" x14ac:dyDescent="0.2">
      <c r="A64" s="181">
        <v>16</v>
      </c>
      <c r="B64" s="182" t="s">
        <v>229</v>
      </c>
      <c r="C64" s="192" t="s">
        <v>230</v>
      </c>
      <c r="D64" s="183" t="s">
        <v>165</v>
      </c>
      <c r="E64" s="184">
        <v>15.94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15</v>
      </c>
      <c r="M64" s="186">
        <f>G64*(1+L64/100)</f>
        <v>0</v>
      </c>
      <c r="N64" s="184">
        <v>6.3499999999999997E-3</v>
      </c>
      <c r="O64" s="184">
        <f>ROUND(E64*N64,2)</f>
        <v>0.1</v>
      </c>
      <c r="P64" s="184">
        <v>0</v>
      </c>
      <c r="Q64" s="184">
        <f>ROUND(E64*P64,2)</f>
        <v>0</v>
      </c>
      <c r="R64" s="186" t="s">
        <v>231</v>
      </c>
      <c r="S64" s="186" t="s">
        <v>156</v>
      </c>
      <c r="T64" s="187" t="s">
        <v>156</v>
      </c>
      <c r="U64" s="160">
        <v>0.26</v>
      </c>
      <c r="V64" s="160">
        <f>ROUND(E64*U64,2)</f>
        <v>4.1399999999999997</v>
      </c>
      <c r="W64" s="160"/>
      <c r="X64" s="160"/>
      <c r="Y64" s="160" t="s">
        <v>157</v>
      </c>
      <c r="Z64" s="150"/>
      <c r="AA64" s="150"/>
      <c r="AB64" s="150"/>
      <c r="AC64" s="150"/>
      <c r="AD64" s="150"/>
      <c r="AE64" s="150"/>
      <c r="AF64" s="150"/>
      <c r="AG64" s="150" t="s">
        <v>158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166" t="s">
        <v>150</v>
      </c>
      <c r="B65" s="167" t="s">
        <v>78</v>
      </c>
      <c r="C65" s="188" t="s">
        <v>79</v>
      </c>
      <c r="D65" s="168"/>
      <c r="E65" s="169"/>
      <c r="F65" s="170"/>
      <c r="G65" s="170">
        <f>SUMIF(AG66:AG67,"&lt;&gt;NOR",G66:G67)</f>
        <v>0</v>
      </c>
      <c r="H65" s="170"/>
      <c r="I65" s="170">
        <f>SUM(I66:I67)</f>
        <v>0</v>
      </c>
      <c r="J65" s="170"/>
      <c r="K65" s="170">
        <f>SUM(K66:K67)</f>
        <v>0</v>
      </c>
      <c r="L65" s="170"/>
      <c r="M65" s="170">
        <f>SUM(M66:M67)</f>
        <v>0</v>
      </c>
      <c r="N65" s="169"/>
      <c r="O65" s="169">
        <f>SUM(O66:O67)</f>
        <v>0</v>
      </c>
      <c r="P65" s="169"/>
      <c r="Q65" s="169">
        <f>SUM(Q66:Q67)</f>
        <v>0</v>
      </c>
      <c r="R65" s="170"/>
      <c r="S65" s="170"/>
      <c r="T65" s="171"/>
      <c r="U65" s="165"/>
      <c r="V65" s="165">
        <f>SUM(V66:V67)</f>
        <v>12.36</v>
      </c>
      <c r="W65" s="165"/>
      <c r="X65" s="165"/>
      <c r="Y65" s="165"/>
      <c r="AG65" t="s">
        <v>151</v>
      </c>
    </row>
    <row r="66" spans="1:60" ht="56.25" outlineLevel="1" x14ac:dyDescent="0.2">
      <c r="A66" s="173">
        <v>17</v>
      </c>
      <c r="B66" s="174" t="s">
        <v>232</v>
      </c>
      <c r="C66" s="189" t="s">
        <v>233</v>
      </c>
      <c r="D66" s="175" t="s">
        <v>165</v>
      </c>
      <c r="E66" s="176">
        <v>40.125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15</v>
      </c>
      <c r="M66" s="178">
        <f>G66*(1+L66/100)</f>
        <v>0</v>
      </c>
      <c r="N66" s="176">
        <v>4.0000000000000003E-5</v>
      </c>
      <c r="O66" s="176">
        <f>ROUND(E66*N66,2)</f>
        <v>0</v>
      </c>
      <c r="P66" s="176">
        <v>0</v>
      </c>
      <c r="Q66" s="176">
        <f>ROUND(E66*P66,2)</f>
        <v>0</v>
      </c>
      <c r="R66" s="178" t="s">
        <v>172</v>
      </c>
      <c r="S66" s="178" t="s">
        <v>156</v>
      </c>
      <c r="T66" s="179" t="s">
        <v>156</v>
      </c>
      <c r="U66" s="160">
        <v>0.308</v>
      </c>
      <c r="V66" s="160">
        <f>ROUND(E66*U66,2)</f>
        <v>12.36</v>
      </c>
      <c r="W66" s="160"/>
      <c r="X66" s="160"/>
      <c r="Y66" s="160" t="s">
        <v>157</v>
      </c>
      <c r="Z66" s="150"/>
      <c r="AA66" s="150"/>
      <c r="AB66" s="150"/>
      <c r="AC66" s="150"/>
      <c r="AD66" s="150"/>
      <c r="AE66" s="150"/>
      <c r="AF66" s="150"/>
      <c r="AG66" s="150" t="s">
        <v>158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2" x14ac:dyDescent="0.2">
      <c r="A67" s="157"/>
      <c r="B67" s="158"/>
      <c r="C67" s="190" t="s">
        <v>234</v>
      </c>
      <c r="D67" s="161"/>
      <c r="E67" s="162">
        <v>40.130000000000003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169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66" t="s">
        <v>150</v>
      </c>
      <c r="B68" s="167" t="s">
        <v>80</v>
      </c>
      <c r="C68" s="188" t="s">
        <v>81</v>
      </c>
      <c r="D68" s="168"/>
      <c r="E68" s="169"/>
      <c r="F68" s="170"/>
      <c r="G68" s="170">
        <f>SUMIF(AG69:AG77,"&lt;&gt;NOR",G69:G77)</f>
        <v>0</v>
      </c>
      <c r="H68" s="170"/>
      <c r="I68" s="170">
        <f>SUM(I69:I77)</f>
        <v>0</v>
      </c>
      <c r="J68" s="170"/>
      <c r="K68" s="170">
        <f>SUM(K69:K77)</f>
        <v>0</v>
      </c>
      <c r="L68" s="170"/>
      <c r="M68" s="170">
        <f>SUM(M69:M77)</f>
        <v>0</v>
      </c>
      <c r="N68" s="169"/>
      <c r="O68" s="169">
        <f>SUM(O69:O77)</f>
        <v>0</v>
      </c>
      <c r="P68" s="169"/>
      <c r="Q68" s="169">
        <f>SUM(Q69:Q77)</f>
        <v>1.34</v>
      </c>
      <c r="R68" s="170"/>
      <c r="S68" s="170"/>
      <c r="T68" s="171"/>
      <c r="U68" s="165"/>
      <c r="V68" s="165">
        <f>SUM(V69:V77)</f>
        <v>11.69</v>
      </c>
      <c r="W68" s="165"/>
      <c r="X68" s="165"/>
      <c r="Y68" s="165"/>
      <c r="AG68" t="s">
        <v>151</v>
      </c>
    </row>
    <row r="69" spans="1:60" ht="22.5" outlineLevel="1" x14ac:dyDescent="0.2">
      <c r="A69" s="173">
        <v>18</v>
      </c>
      <c r="B69" s="174" t="s">
        <v>235</v>
      </c>
      <c r="C69" s="189" t="s">
        <v>236</v>
      </c>
      <c r="D69" s="175" t="s">
        <v>208</v>
      </c>
      <c r="E69" s="176">
        <v>0.46300000000000002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6">
        <v>0</v>
      </c>
      <c r="O69" s="176">
        <f>ROUND(E69*N69,2)</f>
        <v>0</v>
      </c>
      <c r="P69" s="176">
        <v>2.2000000000000002</v>
      </c>
      <c r="Q69" s="176">
        <f>ROUND(E69*P69,2)</f>
        <v>1.02</v>
      </c>
      <c r="R69" s="178" t="s">
        <v>237</v>
      </c>
      <c r="S69" s="178" t="s">
        <v>156</v>
      </c>
      <c r="T69" s="179" t="s">
        <v>156</v>
      </c>
      <c r="U69" s="160">
        <v>10.47</v>
      </c>
      <c r="V69" s="160">
        <f>ROUND(E69*U69,2)</f>
        <v>4.8499999999999996</v>
      </c>
      <c r="W69" s="160"/>
      <c r="X69" s="160"/>
      <c r="Y69" s="160" t="s">
        <v>157</v>
      </c>
      <c r="Z69" s="150"/>
      <c r="AA69" s="150"/>
      <c r="AB69" s="150"/>
      <c r="AC69" s="150"/>
      <c r="AD69" s="150"/>
      <c r="AE69" s="150"/>
      <c r="AF69" s="150"/>
      <c r="AG69" s="150" t="s">
        <v>158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190" t="s">
        <v>238</v>
      </c>
      <c r="D70" s="161"/>
      <c r="E70" s="162">
        <v>0.18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169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90" t="s">
        <v>239</v>
      </c>
      <c r="D71" s="161"/>
      <c r="E71" s="162">
        <v>0.28000000000000003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169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3">
        <v>19</v>
      </c>
      <c r="B72" s="174" t="s">
        <v>240</v>
      </c>
      <c r="C72" s="189" t="s">
        <v>241</v>
      </c>
      <c r="D72" s="175" t="s">
        <v>154</v>
      </c>
      <c r="E72" s="176">
        <v>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15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 t="s">
        <v>237</v>
      </c>
      <c r="S72" s="178" t="s">
        <v>156</v>
      </c>
      <c r="T72" s="179" t="s">
        <v>156</v>
      </c>
      <c r="U72" s="160">
        <v>0.08</v>
      </c>
      <c r="V72" s="160">
        <f>ROUND(E72*U72,2)</f>
        <v>0.08</v>
      </c>
      <c r="W72" s="160"/>
      <c r="X72" s="160"/>
      <c r="Y72" s="160" t="s">
        <v>157</v>
      </c>
      <c r="Z72" s="150"/>
      <c r="AA72" s="150"/>
      <c r="AB72" s="150"/>
      <c r="AC72" s="150"/>
      <c r="AD72" s="150"/>
      <c r="AE72" s="150"/>
      <c r="AF72" s="150"/>
      <c r="AG72" s="150" t="s">
        <v>158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2" x14ac:dyDescent="0.2">
      <c r="A73" s="157"/>
      <c r="B73" s="158"/>
      <c r="C73" s="255" t="s">
        <v>242</v>
      </c>
      <c r="D73" s="256"/>
      <c r="E73" s="256"/>
      <c r="F73" s="256"/>
      <c r="G73" s="256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33.75" outlineLevel="1" x14ac:dyDescent="0.2">
      <c r="A74" s="173">
        <v>20</v>
      </c>
      <c r="B74" s="174" t="s">
        <v>243</v>
      </c>
      <c r="C74" s="189" t="s">
        <v>244</v>
      </c>
      <c r="D74" s="175" t="s">
        <v>165</v>
      </c>
      <c r="E74" s="176">
        <v>1.6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15</v>
      </c>
      <c r="M74" s="178">
        <f>G74*(1+L74/100)</f>
        <v>0</v>
      </c>
      <c r="N74" s="176">
        <v>1.17E-3</v>
      </c>
      <c r="O74" s="176">
        <f>ROUND(E74*N74,2)</f>
        <v>0</v>
      </c>
      <c r="P74" s="176">
        <v>7.5999999999999998E-2</v>
      </c>
      <c r="Q74" s="176">
        <f>ROUND(E74*P74,2)</f>
        <v>0.12</v>
      </c>
      <c r="R74" s="178" t="s">
        <v>237</v>
      </c>
      <c r="S74" s="178" t="s">
        <v>156</v>
      </c>
      <c r="T74" s="179" t="s">
        <v>156</v>
      </c>
      <c r="U74" s="160">
        <v>0.93899999999999995</v>
      </c>
      <c r="V74" s="160">
        <f>ROUND(E74*U74,2)</f>
        <v>1.5</v>
      </c>
      <c r="W74" s="160"/>
      <c r="X74" s="160"/>
      <c r="Y74" s="160" t="s">
        <v>157</v>
      </c>
      <c r="Z74" s="150"/>
      <c r="AA74" s="150"/>
      <c r="AB74" s="150"/>
      <c r="AC74" s="150"/>
      <c r="AD74" s="150"/>
      <c r="AE74" s="150"/>
      <c r="AF74" s="150"/>
      <c r="AG74" s="150" t="s">
        <v>158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2" x14ac:dyDescent="0.2">
      <c r="A75" s="157"/>
      <c r="B75" s="158"/>
      <c r="C75" s="190" t="s">
        <v>245</v>
      </c>
      <c r="D75" s="161"/>
      <c r="E75" s="162">
        <v>1.6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169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73">
        <v>21</v>
      </c>
      <c r="B76" s="174" t="s">
        <v>246</v>
      </c>
      <c r="C76" s="189" t="s">
        <v>247</v>
      </c>
      <c r="D76" s="175" t="s">
        <v>165</v>
      </c>
      <c r="E76" s="176">
        <v>15.9375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15</v>
      </c>
      <c r="M76" s="178">
        <f>G76*(1+L76/100)</f>
        <v>0</v>
      </c>
      <c r="N76" s="176">
        <v>0</v>
      </c>
      <c r="O76" s="176">
        <f>ROUND(E76*N76,2)</f>
        <v>0</v>
      </c>
      <c r="P76" s="176">
        <v>1.26E-2</v>
      </c>
      <c r="Q76" s="176">
        <f>ROUND(E76*P76,2)</f>
        <v>0.2</v>
      </c>
      <c r="R76" s="178" t="s">
        <v>237</v>
      </c>
      <c r="S76" s="178" t="s">
        <v>156</v>
      </c>
      <c r="T76" s="179" t="s">
        <v>156</v>
      </c>
      <c r="U76" s="160">
        <v>0.33</v>
      </c>
      <c r="V76" s="160">
        <f>ROUND(E76*U76,2)</f>
        <v>5.26</v>
      </c>
      <c r="W76" s="160"/>
      <c r="X76" s="160"/>
      <c r="Y76" s="160" t="s">
        <v>157</v>
      </c>
      <c r="Z76" s="150"/>
      <c r="AA76" s="150"/>
      <c r="AB76" s="150"/>
      <c r="AC76" s="150"/>
      <c r="AD76" s="150"/>
      <c r="AE76" s="150"/>
      <c r="AF76" s="150"/>
      <c r="AG76" s="150" t="s">
        <v>158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190" t="s">
        <v>215</v>
      </c>
      <c r="D77" s="161"/>
      <c r="E77" s="162">
        <v>15.94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169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66" t="s">
        <v>150</v>
      </c>
      <c r="B78" s="167" t="s">
        <v>82</v>
      </c>
      <c r="C78" s="188" t="s">
        <v>83</v>
      </c>
      <c r="D78" s="168"/>
      <c r="E78" s="169"/>
      <c r="F78" s="170"/>
      <c r="G78" s="170">
        <f>SUMIF(AG79:AG100,"&lt;&gt;NOR",G79:G100)</f>
        <v>0</v>
      </c>
      <c r="H78" s="170"/>
      <c r="I78" s="170">
        <f>SUM(I79:I100)</f>
        <v>0</v>
      </c>
      <c r="J78" s="170"/>
      <c r="K78" s="170">
        <f>SUM(K79:K100)</f>
        <v>0</v>
      </c>
      <c r="L78" s="170"/>
      <c r="M78" s="170">
        <f>SUM(M79:M100)</f>
        <v>0</v>
      </c>
      <c r="N78" s="169"/>
      <c r="O78" s="169">
        <f>SUM(O79:O100)</f>
        <v>0</v>
      </c>
      <c r="P78" s="169"/>
      <c r="Q78" s="169">
        <f>SUM(Q79:Q100)</f>
        <v>1.25</v>
      </c>
      <c r="R78" s="170"/>
      <c r="S78" s="170"/>
      <c r="T78" s="171"/>
      <c r="U78" s="165"/>
      <c r="V78" s="165">
        <f>SUM(V79:V100)</f>
        <v>24.98</v>
      </c>
      <c r="W78" s="165"/>
      <c r="X78" s="165"/>
      <c r="Y78" s="165"/>
      <c r="AG78" t="s">
        <v>151</v>
      </c>
    </row>
    <row r="79" spans="1:60" ht="22.5" outlineLevel="1" x14ac:dyDescent="0.2">
      <c r="A79" s="173">
        <v>22</v>
      </c>
      <c r="B79" s="174" t="s">
        <v>248</v>
      </c>
      <c r="C79" s="189" t="s">
        <v>249</v>
      </c>
      <c r="D79" s="175" t="s">
        <v>154</v>
      </c>
      <c r="E79" s="176">
        <v>1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15</v>
      </c>
      <c r="M79" s="178">
        <f>G79*(1+L79/100)</f>
        <v>0</v>
      </c>
      <c r="N79" s="176">
        <v>3.4000000000000002E-4</v>
      </c>
      <c r="O79" s="176">
        <f>ROUND(E79*N79,2)</f>
        <v>0</v>
      </c>
      <c r="P79" s="176">
        <v>5.3999999999999999E-2</v>
      </c>
      <c r="Q79" s="176">
        <f>ROUND(E79*P79,2)</f>
        <v>0.05</v>
      </c>
      <c r="R79" s="178" t="s">
        <v>237</v>
      </c>
      <c r="S79" s="178" t="s">
        <v>156</v>
      </c>
      <c r="T79" s="179" t="s">
        <v>156</v>
      </c>
      <c r="U79" s="160">
        <v>0.38100000000000001</v>
      </c>
      <c r="V79" s="160">
        <f>ROUND(E79*U79,2)</f>
        <v>0.38</v>
      </c>
      <c r="W79" s="160"/>
      <c r="X79" s="160"/>
      <c r="Y79" s="160" t="s">
        <v>157</v>
      </c>
      <c r="Z79" s="150"/>
      <c r="AA79" s="150"/>
      <c r="AB79" s="150"/>
      <c r="AC79" s="150"/>
      <c r="AD79" s="150"/>
      <c r="AE79" s="150"/>
      <c r="AF79" s="150"/>
      <c r="AG79" s="150" t="s">
        <v>158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2" x14ac:dyDescent="0.2">
      <c r="A80" s="157"/>
      <c r="B80" s="158"/>
      <c r="C80" s="255" t="s">
        <v>250</v>
      </c>
      <c r="D80" s="256"/>
      <c r="E80" s="256"/>
      <c r="F80" s="256"/>
      <c r="G80" s="256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3">
        <v>23</v>
      </c>
      <c r="B81" s="174" t="s">
        <v>251</v>
      </c>
      <c r="C81" s="189" t="s">
        <v>252</v>
      </c>
      <c r="D81" s="175" t="s">
        <v>165</v>
      </c>
      <c r="E81" s="176">
        <v>16.545000000000002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15</v>
      </c>
      <c r="M81" s="178">
        <f>G81*(1+L81/100)</f>
        <v>0</v>
      </c>
      <c r="N81" s="176">
        <v>0</v>
      </c>
      <c r="O81" s="176">
        <f>ROUND(E81*N81,2)</f>
        <v>0</v>
      </c>
      <c r="P81" s="176">
        <v>0.01</v>
      </c>
      <c r="Q81" s="176">
        <f>ROUND(E81*P81,2)</f>
        <v>0.17</v>
      </c>
      <c r="R81" s="178" t="s">
        <v>237</v>
      </c>
      <c r="S81" s="178" t="s">
        <v>156</v>
      </c>
      <c r="T81" s="179" t="s">
        <v>156</v>
      </c>
      <c r="U81" s="160">
        <v>0.1</v>
      </c>
      <c r="V81" s="160">
        <f>ROUND(E81*U81,2)</f>
        <v>1.65</v>
      </c>
      <c r="W81" s="160"/>
      <c r="X81" s="160"/>
      <c r="Y81" s="160" t="s">
        <v>157</v>
      </c>
      <c r="Z81" s="150"/>
      <c r="AA81" s="150"/>
      <c r="AB81" s="150"/>
      <c r="AC81" s="150"/>
      <c r="AD81" s="150"/>
      <c r="AE81" s="150"/>
      <c r="AF81" s="150"/>
      <c r="AG81" s="150" t="s">
        <v>158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190" t="s">
        <v>186</v>
      </c>
      <c r="D82" s="161"/>
      <c r="E82" s="162">
        <v>16.55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169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73">
        <v>24</v>
      </c>
      <c r="B83" s="174" t="s">
        <v>253</v>
      </c>
      <c r="C83" s="189" t="s">
        <v>254</v>
      </c>
      <c r="D83" s="175" t="s">
        <v>165</v>
      </c>
      <c r="E83" s="176">
        <v>67.592500000000001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15</v>
      </c>
      <c r="M83" s="178">
        <f>G83*(1+L83/100)</f>
        <v>0</v>
      </c>
      <c r="N83" s="176">
        <v>0</v>
      </c>
      <c r="O83" s="176">
        <f>ROUND(E83*N83,2)</f>
        <v>0</v>
      </c>
      <c r="P83" s="176">
        <v>0.01</v>
      </c>
      <c r="Q83" s="176">
        <f>ROUND(E83*P83,2)</f>
        <v>0.68</v>
      </c>
      <c r="R83" s="178" t="s">
        <v>237</v>
      </c>
      <c r="S83" s="178" t="s">
        <v>156</v>
      </c>
      <c r="T83" s="179" t="s">
        <v>156</v>
      </c>
      <c r="U83" s="160">
        <v>0.08</v>
      </c>
      <c r="V83" s="160">
        <f>ROUND(E83*U83,2)</f>
        <v>5.41</v>
      </c>
      <c r="W83" s="160"/>
      <c r="X83" s="160"/>
      <c r="Y83" s="160" t="s">
        <v>157</v>
      </c>
      <c r="Z83" s="150"/>
      <c r="AA83" s="150"/>
      <c r="AB83" s="150"/>
      <c r="AC83" s="150"/>
      <c r="AD83" s="150"/>
      <c r="AE83" s="150"/>
      <c r="AF83" s="150"/>
      <c r="AG83" s="150" t="s">
        <v>158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190" t="s">
        <v>189</v>
      </c>
      <c r="D84" s="161"/>
      <c r="E84" s="162">
        <v>68.67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169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90" t="s">
        <v>179</v>
      </c>
      <c r="D85" s="161"/>
      <c r="E85" s="162">
        <v>-2.88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169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90" t="s">
        <v>180</v>
      </c>
      <c r="D86" s="161"/>
      <c r="E86" s="162">
        <v>1.8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169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3">
        <v>25</v>
      </c>
      <c r="B87" s="174" t="s">
        <v>255</v>
      </c>
      <c r="C87" s="189" t="s">
        <v>256</v>
      </c>
      <c r="D87" s="175" t="s">
        <v>165</v>
      </c>
      <c r="E87" s="176">
        <v>25.241250000000001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15</v>
      </c>
      <c r="M87" s="178">
        <f>G87*(1+L87/100)</f>
        <v>0</v>
      </c>
      <c r="N87" s="176">
        <v>0</v>
      </c>
      <c r="O87" s="176">
        <f>ROUND(E87*N87,2)</f>
        <v>0</v>
      </c>
      <c r="P87" s="176">
        <v>1.4E-2</v>
      </c>
      <c r="Q87" s="176">
        <f>ROUND(E87*P87,2)</f>
        <v>0.35</v>
      </c>
      <c r="R87" s="178" t="s">
        <v>237</v>
      </c>
      <c r="S87" s="178" t="s">
        <v>156</v>
      </c>
      <c r="T87" s="179" t="s">
        <v>156</v>
      </c>
      <c r="U87" s="160">
        <v>0.22</v>
      </c>
      <c r="V87" s="160">
        <f>ROUND(E87*U87,2)</f>
        <v>5.55</v>
      </c>
      <c r="W87" s="160"/>
      <c r="X87" s="160"/>
      <c r="Y87" s="160" t="s">
        <v>157</v>
      </c>
      <c r="Z87" s="150"/>
      <c r="AA87" s="150"/>
      <c r="AB87" s="150"/>
      <c r="AC87" s="150"/>
      <c r="AD87" s="150"/>
      <c r="AE87" s="150"/>
      <c r="AF87" s="150"/>
      <c r="AG87" s="150" t="s">
        <v>158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190" t="s">
        <v>197</v>
      </c>
      <c r="D88" s="161"/>
      <c r="E88" s="162">
        <v>25.24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169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3">
        <v>26</v>
      </c>
      <c r="B89" s="174" t="s">
        <v>257</v>
      </c>
      <c r="C89" s="189" t="s">
        <v>258</v>
      </c>
      <c r="D89" s="175" t="s">
        <v>165</v>
      </c>
      <c r="E89" s="176">
        <v>100.075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15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259</v>
      </c>
      <c r="T89" s="179" t="s">
        <v>226</v>
      </c>
      <c r="U89" s="160">
        <v>0.08</v>
      </c>
      <c r="V89" s="160">
        <f>ROUND(E89*U89,2)</f>
        <v>8.01</v>
      </c>
      <c r="W89" s="160"/>
      <c r="X89" s="160"/>
      <c r="Y89" s="160" t="s">
        <v>157</v>
      </c>
      <c r="Z89" s="150"/>
      <c r="AA89" s="150"/>
      <c r="AB89" s="150"/>
      <c r="AC89" s="150"/>
      <c r="AD89" s="150"/>
      <c r="AE89" s="150"/>
      <c r="AF89" s="150"/>
      <c r="AG89" s="150" t="s">
        <v>158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190" t="s">
        <v>260</v>
      </c>
      <c r="D90" s="161"/>
      <c r="E90" s="162">
        <v>100.08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169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81">
        <v>27</v>
      </c>
      <c r="B91" s="182" t="s">
        <v>261</v>
      </c>
      <c r="C91" s="192" t="s">
        <v>262</v>
      </c>
      <c r="D91" s="183" t="s">
        <v>263</v>
      </c>
      <c r="E91" s="184">
        <v>2.5897700000000001</v>
      </c>
      <c r="F91" s="185"/>
      <c r="G91" s="186">
        <f>ROUND(E91*F91,2)</f>
        <v>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15</v>
      </c>
      <c r="M91" s="186">
        <f>G91*(1+L91/100)</f>
        <v>0</v>
      </c>
      <c r="N91" s="184">
        <v>0</v>
      </c>
      <c r="O91" s="184">
        <f>ROUND(E91*N91,2)</f>
        <v>0</v>
      </c>
      <c r="P91" s="184">
        <v>0</v>
      </c>
      <c r="Q91" s="184">
        <f>ROUND(E91*P91,2)</f>
        <v>0</v>
      </c>
      <c r="R91" s="186" t="s">
        <v>237</v>
      </c>
      <c r="S91" s="186" t="s">
        <v>156</v>
      </c>
      <c r="T91" s="187" t="s">
        <v>156</v>
      </c>
      <c r="U91" s="160">
        <v>0.94199999999999995</v>
      </c>
      <c r="V91" s="160">
        <f>ROUND(E91*U91,2)</f>
        <v>2.44</v>
      </c>
      <c r="W91" s="160"/>
      <c r="X91" s="160"/>
      <c r="Y91" s="160" t="s">
        <v>157</v>
      </c>
      <c r="Z91" s="150"/>
      <c r="AA91" s="150"/>
      <c r="AB91" s="150"/>
      <c r="AC91" s="150"/>
      <c r="AD91" s="150"/>
      <c r="AE91" s="150"/>
      <c r="AF91" s="150"/>
      <c r="AG91" s="150" t="s">
        <v>264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81">
        <v>28</v>
      </c>
      <c r="B92" s="182" t="s">
        <v>265</v>
      </c>
      <c r="C92" s="192" t="s">
        <v>266</v>
      </c>
      <c r="D92" s="183" t="s">
        <v>263</v>
      </c>
      <c r="E92" s="184">
        <v>2.5897700000000001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15</v>
      </c>
      <c r="M92" s="186">
        <f>G92*(1+L92/100)</f>
        <v>0</v>
      </c>
      <c r="N92" s="184">
        <v>0</v>
      </c>
      <c r="O92" s="184">
        <f>ROUND(E92*N92,2)</f>
        <v>0</v>
      </c>
      <c r="P92" s="184">
        <v>0</v>
      </c>
      <c r="Q92" s="184">
        <f>ROUND(E92*P92,2)</f>
        <v>0</v>
      </c>
      <c r="R92" s="186" t="s">
        <v>237</v>
      </c>
      <c r="S92" s="186" t="s">
        <v>156</v>
      </c>
      <c r="T92" s="187" t="s">
        <v>156</v>
      </c>
      <c r="U92" s="160">
        <v>0.105</v>
      </c>
      <c r="V92" s="160">
        <f>ROUND(E92*U92,2)</f>
        <v>0.27</v>
      </c>
      <c r="W92" s="160"/>
      <c r="X92" s="160"/>
      <c r="Y92" s="160" t="s">
        <v>157</v>
      </c>
      <c r="Z92" s="150"/>
      <c r="AA92" s="150"/>
      <c r="AB92" s="150"/>
      <c r="AC92" s="150"/>
      <c r="AD92" s="150"/>
      <c r="AE92" s="150"/>
      <c r="AF92" s="150"/>
      <c r="AG92" s="150" t="s">
        <v>264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81">
        <v>29</v>
      </c>
      <c r="B93" s="182" t="s">
        <v>267</v>
      </c>
      <c r="C93" s="192" t="s">
        <v>268</v>
      </c>
      <c r="D93" s="183" t="s">
        <v>263</v>
      </c>
      <c r="E93" s="184">
        <v>2.5897700000000001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15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 t="s">
        <v>237</v>
      </c>
      <c r="S93" s="186" t="s">
        <v>156</v>
      </c>
      <c r="T93" s="187" t="s">
        <v>156</v>
      </c>
      <c r="U93" s="160">
        <v>0.49</v>
      </c>
      <c r="V93" s="160">
        <f>ROUND(E93*U93,2)</f>
        <v>1.27</v>
      </c>
      <c r="W93" s="160"/>
      <c r="X93" s="160"/>
      <c r="Y93" s="160" t="s">
        <v>157</v>
      </c>
      <c r="Z93" s="150"/>
      <c r="AA93" s="150"/>
      <c r="AB93" s="150"/>
      <c r="AC93" s="150"/>
      <c r="AD93" s="150"/>
      <c r="AE93" s="150"/>
      <c r="AF93" s="150"/>
      <c r="AG93" s="150" t="s">
        <v>264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81">
        <v>30</v>
      </c>
      <c r="B94" s="182" t="s">
        <v>269</v>
      </c>
      <c r="C94" s="192" t="s">
        <v>270</v>
      </c>
      <c r="D94" s="183" t="s">
        <v>263</v>
      </c>
      <c r="E94" s="184">
        <v>2.5897700000000001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15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 t="s">
        <v>237</v>
      </c>
      <c r="S94" s="186" t="s">
        <v>156</v>
      </c>
      <c r="T94" s="187" t="s">
        <v>156</v>
      </c>
      <c r="U94" s="160">
        <v>0</v>
      </c>
      <c r="V94" s="160">
        <f>ROUND(E94*U94,2)</f>
        <v>0</v>
      </c>
      <c r="W94" s="160"/>
      <c r="X94" s="160"/>
      <c r="Y94" s="160" t="s">
        <v>157</v>
      </c>
      <c r="Z94" s="150"/>
      <c r="AA94" s="150"/>
      <c r="AB94" s="150"/>
      <c r="AC94" s="150"/>
      <c r="AD94" s="150"/>
      <c r="AE94" s="150"/>
      <c r="AF94" s="150"/>
      <c r="AG94" s="150" t="s">
        <v>264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3">
        <v>31</v>
      </c>
      <c r="B95" s="174" t="s">
        <v>271</v>
      </c>
      <c r="C95" s="189" t="s">
        <v>272</v>
      </c>
      <c r="D95" s="175" t="s">
        <v>263</v>
      </c>
      <c r="E95" s="176">
        <v>2.67177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15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259</v>
      </c>
      <c r="T95" s="179" t="s">
        <v>226</v>
      </c>
      <c r="U95" s="160">
        <v>0</v>
      </c>
      <c r="V95" s="160">
        <f>ROUND(E95*U95,2)</f>
        <v>0</v>
      </c>
      <c r="W95" s="160"/>
      <c r="X95" s="160"/>
      <c r="Y95" s="160" t="s">
        <v>157</v>
      </c>
      <c r="Z95" s="150"/>
      <c r="AA95" s="150"/>
      <c r="AB95" s="150"/>
      <c r="AC95" s="150"/>
      <c r="AD95" s="150"/>
      <c r="AE95" s="150"/>
      <c r="AF95" s="150"/>
      <c r="AG95" s="150" t="s">
        <v>158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190" t="s">
        <v>273</v>
      </c>
      <c r="D96" s="161"/>
      <c r="E96" s="162">
        <v>2.67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169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3">
        <v>32</v>
      </c>
      <c r="B97" s="174" t="s">
        <v>274</v>
      </c>
      <c r="C97" s="189" t="s">
        <v>275</v>
      </c>
      <c r="D97" s="175" t="s">
        <v>263</v>
      </c>
      <c r="E97" s="176">
        <v>0.55000000000000004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15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259</v>
      </c>
      <c r="T97" s="179" t="s">
        <v>276</v>
      </c>
      <c r="U97" s="160">
        <v>0</v>
      </c>
      <c r="V97" s="160">
        <f>ROUND(E97*U97,2)</f>
        <v>0</v>
      </c>
      <c r="W97" s="160"/>
      <c r="X97" s="160"/>
      <c r="Y97" s="160" t="s">
        <v>157</v>
      </c>
      <c r="Z97" s="150"/>
      <c r="AA97" s="150"/>
      <c r="AB97" s="150"/>
      <c r="AC97" s="150"/>
      <c r="AD97" s="150"/>
      <c r="AE97" s="150"/>
      <c r="AF97" s="150"/>
      <c r="AG97" s="150" t="s">
        <v>158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2" x14ac:dyDescent="0.2">
      <c r="A98" s="157"/>
      <c r="B98" s="158"/>
      <c r="C98" s="190" t="s">
        <v>277</v>
      </c>
      <c r="D98" s="161"/>
      <c r="E98" s="162">
        <v>0.55000000000000004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169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3">
        <v>33</v>
      </c>
      <c r="B99" s="174" t="s">
        <v>278</v>
      </c>
      <c r="C99" s="189" t="s">
        <v>279</v>
      </c>
      <c r="D99" s="175" t="s">
        <v>263</v>
      </c>
      <c r="E99" s="176">
        <v>0.48409000000000002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15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259</v>
      </c>
      <c r="T99" s="179" t="s">
        <v>276</v>
      </c>
      <c r="U99" s="160">
        <v>0</v>
      </c>
      <c r="V99" s="160">
        <f>ROUND(E99*U99,2)</f>
        <v>0</v>
      </c>
      <c r="W99" s="160"/>
      <c r="X99" s="160"/>
      <c r="Y99" s="160" t="s">
        <v>157</v>
      </c>
      <c r="Z99" s="150"/>
      <c r="AA99" s="150"/>
      <c r="AB99" s="150"/>
      <c r="AC99" s="150"/>
      <c r="AD99" s="150"/>
      <c r="AE99" s="150"/>
      <c r="AF99" s="150"/>
      <c r="AG99" s="150" t="s">
        <v>158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2" x14ac:dyDescent="0.2">
      <c r="A100" s="157"/>
      <c r="B100" s="158"/>
      <c r="C100" s="190" t="s">
        <v>280</v>
      </c>
      <c r="D100" s="161"/>
      <c r="E100" s="162">
        <v>0.48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169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166" t="s">
        <v>150</v>
      </c>
      <c r="B101" s="167" t="s">
        <v>84</v>
      </c>
      <c r="C101" s="188" t="s">
        <v>85</v>
      </c>
      <c r="D101" s="168"/>
      <c r="E101" s="169"/>
      <c r="F101" s="170"/>
      <c r="G101" s="170">
        <f>SUMIF(AG102:AG108,"&lt;&gt;NOR",G102:G108)</f>
        <v>0</v>
      </c>
      <c r="H101" s="170"/>
      <c r="I101" s="170">
        <f>SUM(I102:I108)</f>
        <v>0</v>
      </c>
      <c r="J101" s="170"/>
      <c r="K101" s="170">
        <f>SUM(K102:K108)</f>
        <v>0</v>
      </c>
      <c r="L101" s="170"/>
      <c r="M101" s="170">
        <f>SUM(M102:M108)</f>
        <v>0</v>
      </c>
      <c r="N101" s="169"/>
      <c r="O101" s="169">
        <f>SUM(O102:O108)</f>
        <v>0</v>
      </c>
      <c r="P101" s="169"/>
      <c r="Q101" s="169">
        <f>SUM(Q102:Q108)</f>
        <v>0</v>
      </c>
      <c r="R101" s="170"/>
      <c r="S101" s="170"/>
      <c r="T101" s="171"/>
      <c r="U101" s="165"/>
      <c r="V101" s="165">
        <f>SUM(V102:V108)</f>
        <v>24.200000000000003</v>
      </c>
      <c r="W101" s="165"/>
      <c r="X101" s="165"/>
      <c r="Y101" s="165"/>
      <c r="AG101" t="s">
        <v>151</v>
      </c>
    </row>
    <row r="102" spans="1:60" outlineLevel="1" x14ac:dyDescent="0.2">
      <c r="A102" s="181">
        <v>34</v>
      </c>
      <c r="B102" s="182" t="s">
        <v>281</v>
      </c>
      <c r="C102" s="192" t="s">
        <v>282</v>
      </c>
      <c r="D102" s="183" t="s">
        <v>263</v>
      </c>
      <c r="E102" s="184">
        <v>2.9211499999999999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15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6" t="s">
        <v>231</v>
      </c>
      <c r="S102" s="186" t="s">
        <v>156</v>
      </c>
      <c r="T102" s="187" t="s">
        <v>156</v>
      </c>
      <c r="U102" s="160">
        <v>7.3479999999999999</v>
      </c>
      <c r="V102" s="160">
        <f>ROUND(E102*U102,2)</f>
        <v>21.46</v>
      </c>
      <c r="W102" s="160"/>
      <c r="X102" s="160"/>
      <c r="Y102" s="160" t="s">
        <v>157</v>
      </c>
      <c r="Z102" s="150"/>
      <c r="AA102" s="150"/>
      <c r="AB102" s="150"/>
      <c r="AC102" s="150"/>
      <c r="AD102" s="150"/>
      <c r="AE102" s="150"/>
      <c r="AF102" s="150"/>
      <c r="AG102" s="150" t="s">
        <v>283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81">
        <v>35</v>
      </c>
      <c r="B103" s="182" t="s">
        <v>284</v>
      </c>
      <c r="C103" s="192" t="s">
        <v>285</v>
      </c>
      <c r="D103" s="183" t="s">
        <v>263</v>
      </c>
      <c r="E103" s="184">
        <v>2.9211499999999999</v>
      </c>
      <c r="F103" s="185"/>
      <c r="G103" s="186">
        <f>ROUND(E103*F103,2)</f>
        <v>0</v>
      </c>
      <c r="H103" s="185"/>
      <c r="I103" s="186">
        <f>ROUND(E103*H103,2)</f>
        <v>0</v>
      </c>
      <c r="J103" s="185"/>
      <c r="K103" s="186">
        <f>ROUND(E103*J103,2)</f>
        <v>0</v>
      </c>
      <c r="L103" s="186">
        <v>15</v>
      </c>
      <c r="M103" s="186">
        <f>G103*(1+L103/100)</f>
        <v>0</v>
      </c>
      <c r="N103" s="184">
        <v>0</v>
      </c>
      <c r="O103" s="184">
        <f>ROUND(E103*N103,2)</f>
        <v>0</v>
      </c>
      <c r="P103" s="184">
        <v>0</v>
      </c>
      <c r="Q103" s="184">
        <f>ROUND(E103*P103,2)</f>
        <v>0</v>
      </c>
      <c r="R103" s="186" t="s">
        <v>231</v>
      </c>
      <c r="S103" s="186" t="s">
        <v>156</v>
      </c>
      <c r="T103" s="187" t="s">
        <v>156</v>
      </c>
      <c r="U103" s="160">
        <v>0</v>
      </c>
      <c r="V103" s="160">
        <f>ROUND(E103*U103,2)</f>
        <v>0</v>
      </c>
      <c r="W103" s="160"/>
      <c r="X103" s="160"/>
      <c r="Y103" s="160" t="s">
        <v>157</v>
      </c>
      <c r="Z103" s="150"/>
      <c r="AA103" s="150"/>
      <c r="AB103" s="150"/>
      <c r="AC103" s="150"/>
      <c r="AD103" s="150"/>
      <c r="AE103" s="150"/>
      <c r="AF103" s="150"/>
      <c r="AG103" s="150" t="s">
        <v>283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33.75" outlineLevel="1" x14ac:dyDescent="0.2">
      <c r="A104" s="181">
        <v>36</v>
      </c>
      <c r="B104" s="182" t="s">
        <v>286</v>
      </c>
      <c r="C104" s="192" t="s">
        <v>287</v>
      </c>
      <c r="D104" s="183" t="s">
        <v>263</v>
      </c>
      <c r="E104" s="184">
        <v>2.9211499999999999</v>
      </c>
      <c r="F104" s="185"/>
      <c r="G104" s="186">
        <f>ROUND(E104*F104,2)</f>
        <v>0</v>
      </c>
      <c r="H104" s="185"/>
      <c r="I104" s="186">
        <f>ROUND(E104*H104,2)</f>
        <v>0</v>
      </c>
      <c r="J104" s="185"/>
      <c r="K104" s="186">
        <f>ROUND(E104*J104,2)</f>
        <v>0</v>
      </c>
      <c r="L104" s="186">
        <v>15</v>
      </c>
      <c r="M104" s="186">
        <f>G104*(1+L104/100)</f>
        <v>0</v>
      </c>
      <c r="N104" s="184">
        <v>0</v>
      </c>
      <c r="O104" s="184">
        <f>ROUND(E104*N104,2)</f>
        <v>0</v>
      </c>
      <c r="P104" s="184">
        <v>0</v>
      </c>
      <c r="Q104" s="184">
        <f>ROUND(E104*P104,2)</f>
        <v>0</v>
      </c>
      <c r="R104" s="186" t="s">
        <v>231</v>
      </c>
      <c r="S104" s="186" t="s">
        <v>156</v>
      </c>
      <c r="T104" s="187" t="s">
        <v>156</v>
      </c>
      <c r="U104" s="160">
        <v>0</v>
      </c>
      <c r="V104" s="160">
        <f>ROUND(E104*U104,2)</f>
        <v>0</v>
      </c>
      <c r="W104" s="160"/>
      <c r="X104" s="160"/>
      <c r="Y104" s="160" t="s">
        <v>157</v>
      </c>
      <c r="Z104" s="150"/>
      <c r="AA104" s="150"/>
      <c r="AB104" s="150"/>
      <c r="AC104" s="150"/>
      <c r="AD104" s="150"/>
      <c r="AE104" s="150"/>
      <c r="AF104" s="150"/>
      <c r="AG104" s="150" t="s">
        <v>283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173">
        <v>37</v>
      </c>
      <c r="B105" s="174" t="s">
        <v>288</v>
      </c>
      <c r="C105" s="189" t="s">
        <v>289</v>
      </c>
      <c r="D105" s="175" t="s">
        <v>263</v>
      </c>
      <c r="E105" s="176">
        <v>2.9211499999999999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15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 t="s">
        <v>155</v>
      </c>
      <c r="S105" s="178" t="s">
        <v>156</v>
      </c>
      <c r="T105" s="179" t="s">
        <v>156</v>
      </c>
      <c r="U105" s="160">
        <v>0.9385</v>
      </c>
      <c r="V105" s="160">
        <f>ROUND(E105*U105,2)</f>
        <v>2.74</v>
      </c>
      <c r="W105" s="160"/>
      <c r="X105" s="160"/>
      <c r="Y105" s="160" t="s">
        <v>157</v>
      </c>
      <c r="Z105" s="150"/>
      <c r="AA105" s="150"/>
      <c r="AB105" s="150"/>
      <c r="AC105" s="150"/>
      <c r="AD105" s="150"/>
      <c r="AE105" s="150"/>
      <c r="AF105" s="150"/>
      <c r="AG105" s="150" t="s">
        <v>283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2" x14ac:dyDescent="0.2">
      <c r="A106" s="157"/>
      <c r="B106" s="158"/>
      <c r="C106" s="255" t="s">
        <v>290</v>
      </c>
      <c r="D106" s="256"/>
      <c r="E106" s="256"/>
      <c r="F106" s="256"/>
      <c r="G106" s="256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160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33.75" outlineLevel="1" x14ac:dyDescent="0.2">
      <c r="A107" s="173">
        <v>38</v>
      </c>
      <c r="B107" s="174" t="s">
        <v>291</v>
      </c>
      <c r="C107" s="189" t="s">
        <v>292</v>
      </c>
      <c r="D107" s="175" t="s">
        <v>263</v>
      </c>
      <c r="E107" s="176">
        <v>2.9211499999999999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15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 t="s">
        <v>155</v>
      </c>
      <c r="S107" s="178" t="s">
        <v>156</v>
      </c>
      <c r="T107" s="179" t="s">
        <v>156</v>
      </c>
      <c r="U107" s="160">
        <v>0</v>
      </c>
      <c r="V107" s="160">
        <f>ROUND(E107*U107,2)</f>
        <v>0</v>
      </c>
      <c r="W107" s="160"/>
      <c r="X107" s="160"/>
      <c r="Y107" s="160" t="s">
        <v>157</v>
      </c>
      <c r="Z107" s="150"/>
      <c r="AA107" s="150"/>
      <c r="AB107" s="150"/>
      <c r="AC107" s="150"/>
      <c r="AD107" s="150"/>
      <c r="AE107" s="150"/>
      <c r="AF107" s="150"/>
      <c r="AG107" s="150" t="s">
        <v>283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255" t="s">
        <v>290</v>
      </c>
      <c r="D108" s="256"/>
      <c r="E108" s="256"/>
      <c r="F108" s="256"/>
      <c r="G108" s="256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160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66" t="s">
        <v>150</v>
      </c>
      <c r="B109" s="167" t="s">
        <v>86</v>
      </c>
      <c r="C109" s="188" t="s">
        <v>87</v>
      </c>
      <c r="D109" s="168"/>
      <c r="E109" s="169"/>
      <c r="F109" s="170"/>
      <c r="G109" s="170">
        <f>SUMIF(AG110:AG118,"&lt;&gt;NOR",G110:G118)</f>
        <v>0</v>
      </c>
      <c r="H109" s="170"/>
      <c r="I109" s="170">
        <f>SUM(I110:I118)</f>
        <v>0</v>
      </c>
      <c r="J109" s="170"/>
      <c r="K109" s="170">
        <f>SUM(K110:K118)</f>
        <v>0</v>
      </c>
      <c r="L109" s="170"/>
      <c r="M109" s="170">
        <f>SUM(M110:M118)</f>
        <v>0</v>
      </c>
      <c r="N109" s="169"/>
      <c r="O109" s="169">
        <f>SUM(O110:O118)</f>
        <v>0.01</v>
      </c>
      <c r="P109" s="169"/>
      <c r="Q109" s="169">
        <f>SUM(Q110:Q118)</f>
        <v>0</v>
      </c>
      <c r="R109" s="170"/>
      <c r="S109" s="170"/>
      <c r="T109" s="171"/>
      <c r="U109" s="165"/>
      <c r="V109" s="165">
        <f>SUM(V110:V118)</f>
        <v>1.27</v>
      </c>
      <c r="W109" s="165"/>
      <c r="X109" s="165"/>
      <c r="Y109" s="165"/>
      <c r="AG109" t="s">
        <v>151</v>
      </c>
    </row>
    <row r="110" spans="1:60" ht="22.5" outlineLevel="1" x14ac:dyDescent="0.2">
      <c r="A110" s="173">
        <v>39</v>
      </c>
      <c r="B110" s="174" t="s">
        <v>293</v>
      </c>
      <c r="C110" s="189" t="s">
        <v>294</v>
      </c>
      <c r="D110" s="175" t="s">
        <v>165</v>
      </c>
      <c r="E110" s="176">
        <v>3.25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15</v>
      </c>
      <c r="M110" s="178">
        <f>G110*(1+L110/100)</f>
        <v>0</v>
      </c>
      <c r="N110" s="176">
        <v>3.15E-3</v>
      </c>
      <c r="O110" s="176">
        <f>ROUND(E110*N110,2)</f>
        <v>0.01</v>
      </c>
      <c r="P110" s="176">
        <v>0</v>
      </c>
      <c r="Q110" s="176">
        <f>ROUND(E110*P110,2)</f>
        <v>0</v>
      </c>
      <c r="R110" s="178" t="s">
        <v>295</v>
      </c>
      <c r="S110" s="178" t="s">
        <v>296</v>
      </c>
      <c r="T110" s="179" t="s">
        <v>296</v>
      </c>
      <c r="U110" s="160">
        <v>0.38500000000000001</v>
      </c>
      <c r="V110" s="160">
        <f>ROUND(E110*U110,2)</f>
        <v>1.25</v>
      </c>
      <c r="W110" s="160"/>
      <c r="X110" s="160"/>
      <c r="Y110" s="160" t="s">
        <v>157</v>
      </c>
      <c r="Z110" s="150"/>
      <c r="AA110" s="150"/>
      <c r="AB110" s="150"/>
      <c r="AC110" s="150"/>
      <c r="AD110" s="150"/>
      <c r="AE110" s="150"/>
      <c r="AF110" s="150"/>
      <c r="AG110" s="150" t="s">
        <v>158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2" x14ac:dyDescent="0.2">
      <c r="A111" s="157"/>
      <c r="B111" s="158"/>
      <c r="C111" s="253" t="s">
        <v>297</v>
      </c>
      <c r="D111" s="254"/>
      <c r="E111" s="254"/>
      <c r="F111" s="254"/>
      <c r="G111" s="254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162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80" t="str">
        <f>C111</f>
        <v>Položka použita pro opravu izolace proti vodě v případě porušení/demontáže izolace proti vodě při výkopu kanalizace - dvousložkova bitumenová hmota.</v>
      </c>
      <c r="BB111" s="150"/>
      <c r="BC111" s="150"/>
      <c r="BD111" s="150"/>
      <c r="BE111" s="150"/>
      <c r="BF111" s="150"/>
      <c r="BG111" s="150"/>
      <c r="BH111" s="150"/>
    </row>
    <row r="112" spans="1:60" outlineLevel="2" x14ac:dyDescent="0.2">
      <c r="A112" s="157"/>
      <c r="B112" s="158"/>
      <c r="C112" s="190" t="s">
        <v>298</v>
      </c>
      <c r="D112" s="161"/>
      <c r="E112" s="162">
        <v>3.25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169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3">
        <v>40</v>
      </c>
      <c r="B113" s="174" t="s">
        <v>299</v>
      </c>
      <c r="C113" s="189" t="s">
        <v>300</v>
      </c>
      <c r="D113" s="175" t="s">
        <v>263</v>
      </c>
      <c r="E113" s="176">
        <v>1.0240000000000001E-2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15</v>
      </c>
      <c r="M113" s="178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8" t="s">
        <v>295</v>
      </c>
      <c r="S113" s="178" t="s">
        <v>156</v>
      </c>
      <c r="T113" s="179" t="s">
        <v>156</v>
      </c>
      <c r="U113" s="160">
        <v>1.5669999999999999</v>
      </c>
      <c r="V113" s="160">
        <f>ROUND(E113*U113,2)</f>
        <v>0.02</v>
      </c>
      <c r="W113" s="160"/>
      <c r="X113" s="160"/>
      <c r="Y113" s="160" t="s">
        <v>157</v>
      </c>
      <c r="Z113" s="150"/>
      <c r="AA113" s="150"/>
      <c r="AB113" s="150"/>
      <c r="AC113" s="150"/>
      <c r="AD113" s="150"/>
      <c r="AE113" s="150"/>
      <c r="AF113" s="150"/>
      <c r="AG113" s="150" t="s">
        <v>283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2" x14ac:dyDescent="0.2">
      <c r="A114" s="157"/>
      <c r="B114" s="158"/>
      <c r="C114" s="255" t="s">
        <v>301</v>
      </c>
      <c r="D114" s="256"/>
      <c r="E114" s="256"/>
      <c r="F114" s="256"/>
      <c r="G114" s="256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160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1" x14ac:dyDescent="0.2">
      <c r="A115" s="173">
        <v>41</v>
      </c>
      <c r="B115" s="174" t="s">
        <v>302</v>
      </c>
      <c r="C115" s="189" t="s">
        <v>303</v>
      </c>
      <c r="D115" s="175" t="s">
        <v>263</v>
      </c>
      <c r="E115" s="176">
        <v>1.0240000000000001E-2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15</v>
      </c>
      <c r="M115" s="178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8" t="s">
        <v>295</v>
      </c>
      <c r="S115" s="178" t="s">
        <v>156</v>
      </c>
      <c r="T115" s="179" t="s">
        <v>156</v>
      </c>
      <c r="U115" s="160">
        <v>0</v>
      </c>
      <c r="V115" s="160">
        <f>ROUND(E115*U115,2)</f>
        <v>0</v>
      </c>
      <c r="W115" s="160"/>
      <c r="X115" s="160"/>
      <c r="Y115" s="160" t="s">
        <v>157</v>
      </c>
      <c r="Z115" s="150"/>
      <c r="AA115" s="150"/>
      <c r="AB115" s="150"/>
      <c r="AC115" s="150"/>
      <c r="AD115" s="150"/>
      <c r="AE115" s="150"/>
      <c r="AF115" s="150"/>
      <c r="AG115" s="150" t="s">
        <v>283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2" x14ac:dyDescent="0.2">
      <c r="A116" s="157"/>
      <c r="B116" s="158"/>
      <c r="C116" s="255" t="s">
        <v>301</v>
      </c>
      <c r="D116" s="256"/>
      <c r="E116" s="256"/>
      <c r="F116" s="256"/>
      <c r="G116" s="256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160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33.75" outlineLevel="1" x14ac:dyDescent="0.2">
      <c r="A117" s="173">
        <v>42</v>
      </c>
      <c r="B117" s="174" t="s">
        <v>304</v>
      </c>
      <c r="C117" s="189" t="s">
        <v>305</v>
      </c>
      <c r="D117" s="175" t="s">
        <v>263</v>
      </c>
      <c r="E117" s="176">
        <v>1.0240000000000001E-2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15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 t="s">
        <v>295</v>
      </c>
      <c r="S117" s="178" t="s">
        <v>156</v>
      </c>
      <c r="T117" s="179" t="s">
        <v>156</v>
      </c>
      <c r="U117" s="160">
        <v>0</v>
      </c>
      <c r="V117" s="160">
        <f>ROUND(E117*U117,2)</f>
        <v>0</v>
      </c>
      <c r="W117" s="160"/>
      <c r="X117" s="160"/>
      <c r="Y117" s="160" t="s">
        <v>157</v>
      </c>
      <c r="Z117" s="150"/>
      <c r="AA117" s="150"/>
      <c r="AB117" s="150"/>
      <c r="AC117" s="150"/>
      <c r="AD117" s="150"/>
      <c r="AE117" s="150"/>
      <c r="AF117" s="150"/>
      <c r="AG117" s="150" t="s">
        <v>283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2" x14ac:dyDescent="0.2">
      <c r="A118" s="157"/>
      <c r="B118" s="158"/>
      <c r="C118" s="255" t="s">
        <v>301</v>
      </c>
      <c r="D118" s="256"/>
      <c r="E118" s="256"/>
      <c r="F118" s="256"/>
      <c r="G118" s="256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160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">
      <c r="A119" s="166" t="s">
        <v>150</v>
      </c>
      <c r="B119" s="167" t="s">
        <v>88</v>
      </c>
      <c r="C119" s="188" t="s">
        <v>89</v>
      </c>
      <c r="D119" s="168"/>
      <c r="E119" s="169"/>
      <c r="F119" s="170"/>
      <c r="G119" s="170">
        <f>SUMIF(AG120:AG129,"&lt;&gt;NOR",G120:G129)</f>
        <v>0</v>
      </c>
      <c r="H119" s="170"/>
      <c r="I119" s="170">
        <f>SUM(I120:I129)</f>
        <v>0</v>
      </c>
      <c r="J119" s="170"/>
      <c r="K119" s="170">
        <f>SUM(K120:K129)</f>
        <v>0</v>
      </c>
      <c r="L119" s="170"/>
      <c r="M119" s="170">
        <f>SUM(M120:M129)</f>
        <v>0</v>
      </c>
      <c r="N119" s="169"/>
      <c r="O119" s="169">
        <f>SUM(O120:O129)</f>
        <v>0.14000000000000001</v>
      </c>
      <c r="P119" s="169"/>
      <c r="Q119" s="169">
        <f>SUM(Q120:Q129)</f>
        <v>0</v>
      </c>
      <c r="R119" s="170"/>
      <c r="S119" s="170"/>
      <c r="T119" s="171"/>
      <c r="U119" s="165"/>
      <c r="V119" s="165">
        <f>SUM(V120:V129)</f>
        <v>0.25</v>
      </c>
      <c r="W119" s="165"/>
      <c r="X119" s="165"/>
      <c r="Y119" s="165"/>
      <c r="AG119" t="s">
        <v>151</v>
      </c>
    </row>
    <row r="120" spans="1:60" outlineLevel="1" x14ac:dyDescent="0.2">
      <c r="A120" s="181">
        <v>43</v>
      </c>
      <c r="B120" s="182" t="s">
        <v>306</v>
      </c>
      <c r="C120" s="192" t="s">
        <v>307</v>
      </c>
      <c r="D120" s="183" t="s">
        <v>192</v>
      </c>
      <c r="E120" s="184">
        <v>14</v>
      </c>
      <c r="F120" s="185"/>
      <c r="G120" s="186">
        <f>ROUND(E120*F120,2)</f>
        <v>0</v>
      </c>
      <c r="H120" s="185"/>
      <c r="I120" s="186">
        <f>ROUND(E120*H120,2)</f>
        <v>0</v>
      </c>
      <c r="J120" s="185"/>
      <c r="K120" s="186">
        <f>ROUND(E120*J120,2)</f>
        <v>0</v>
      </c>
      <c r="L120" s="186">
        <v>15</v>
      </c>
      <c r="M120" s="186">
        <f>G120*(1+L120/100)</f>
        <v>0</v>
      </c>
      <c r="N120" s="184">
        <v>2.3E-3</v>
      </c>
      <c r="O120" s="184">
        <f>ROUND(E120*N120,2)</f>
        <v>0.03</v>
      </c>
      <c r="P120" s="184">
        <v>0</v>
      </c>
      <c r="Q120" s="184">
        <f>ROUND(E120*P120,2)</f>
        <v>0</v>
      </c>
      <c r="R120" s="186"/>
      <c r="S120" s="186" t="s">
        <v>259</v>
      </c>
      <c r="T120" s="187" t="s">
        <v>226</v>
      </c>
      <c r="U120" s="160">
        <v>0</v>
      </c>
      <c r="V120" s="160">
        <f>ROUND(E120*U120,2)</f>
        <v>0</v>
      </c>
      <c r="W120" s="160"/>
      <c r="X120" s="160"/>
      <c r="Y120" s="160" t="s">
        <v>157</v>
      </c>
      <c r="Z120" s="150"/>
      <c r="AA120" s="150"/>
      <c r="AB120" s="150"/>
      <c r="AC120" s="150"/>
      <c r="AD120" s="150"/>
      <c r="AE120" s="150"/>
      <c r="AF120" s="150"/>
      <c r="AG120" s="150" t="s">
        <v>158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81">
        <v>44</v>
      </c>
      <c r="B121" s="182" t="s">
        <v>308</v>
      </c>
      <c r="C121" s="192" t="s">
        <v>309</v>
      </c>
      <c r="D121" s="183" t="s">
        <v>192</v>
      </c>
      <c r="E121" s="184">
        <v>6</v>
      </c>
      <c r="F121" s="185"/>
      <c r="G121" s="186">
        <f>ROUND(E121*F121,2)</f>
        <v>0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15</v>
      </c>
      <c r="M121" s="186">
        <f>G121*(1+L121/100)</f>
        <v>0</v>
      </c>
      <c r="N121" s="184">
        <v>2.3E-3</v>
      </c>
      <c r="O121" s="184">
        <f>ROUND(E121*N121,2)</f>
        <v>0.01</v>
      </c>
      <c r="P121" s="184">
        <v>0</v>
      </c>
      <c r="Q121" s="184">
        <f>ROUND(E121*P121,2)</f>
        <v>0</v>
      </c>
      <c r="R121" s="186"/>
      <c r="S121" s="186" t="s">
        <v>259</v>
      </c>
      <c r="T121" s="187" t="s">
        <v>226</v>
      </c>
      <c r="U121" s="160">
        <v>0</v>
      </c>
      <c r="V121" s="160">
        <f>ROUND(E121*U121,2)</f>
        <v>0</v>
      </c>
      <c r="W121" s="160"/>
      <c r="X121" s="160"/>
      <c r="Y121" s="160" t="s">
        <v>157</v>
      </c>
      <c r="Z121" s="150"/>
      <c r="AA121" s="150"/>
      <c r="AB121" s="150"/>
      <c r="AC121" s="150"/>
      <c r="AD121" s="150"/>
      <c r="AE121" s="150"/>
      <c r="AF121" s="150"/>
      <c r="AG121" s="150" t="s">
        <v>158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81">
        <v>45</v>
      </c>
      <c r="B122" s="182" t="s">
        <v>310</v>
      </c>
      <c r="C122" s="192" t="s">
        <v>311</v>
      </c>
      <c r="D122" s="183" t="s">
        <v>192</v>
      </c>
      <c r="E122" s="184">
        <v>26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15</v>
      </c>
      <c r="M122" s="186">
        <f>G122*(1+L122/100)</f>
        <v>0</v>
      </c>
      <c r="N122" s="184">
        <v>3.5000000000000001E-3</v>
      </c>
      <c r="O122" s="184">
        <f>ROUND(E122*N122,2)</f>
        <v>0.09</v>
      </c>
      <c r="P122" s="184">
        <v>0</v>
      </c>
      <c r="Q122" s="184">
        <f>ROUND(E122*P122,2)</f>
        <v>0</v>
      </c>
      <c r="R122" s="186"/>
      <c r="S122" s="186" t="s">
        <v>259</v>
      </c>
      <c r="T122" s="187" t="s">
        <v>226</v>
      </c>
      <c r="U122" s="160">
        <v>0</v>
      </c>
      <c r="V122" s="160">
        <f>ROUND(E122*U122,2)</f>
        <v>0</v>
      </c>
      <c r="W122" s="160"/>
      <c r="X122" s="160"/>
      <c r="Y122" s="160" t="s">
        <v>157</v>
      </c>
      <c r="Z122" s="150"/>
      <c r="AA122" s="150"/>
      <c r="AB122" s="150"/>
      <c r="AC122" s="150"/>
      <c r="AD122" s="150"/>
      <c r="AE122" s="150"/>
      <c r="AF122" s="150"/>
      <c r="AG122" s="150" t="s">
        <v>158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81">
        <v>46</v>
      </c>
      <c r="B123" s="182" t="s">
        <v>312</v>
      </c>
      <c r="C123" s="192" t="s">
        <v>313</v>
      </c>
      <c r="D123" s="183" t="s">
        <v>314</v>
      </c>
      <c r="E123" s="184">
        <v>1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15</v>
      </c>
      <c r="M123" s="186">
        <f>G123*(1+L123/100)</f>
        <v>0</v>
      </c>
      <c r="N123" s="184">
        <v>7.4999999999999997E-3</v>
      </c>
      <c r="O123" s="184">
        <f>ROUND(E123*N123,2)</f>
        <v>0.01</v>
      </c>
      <c r="P123" s="184">
        <v>0</v>
      </c>
      <c r="Q123" s="184">
        <f>ROUND(E123*P123,2)</f>
        <v>0</v>
      </c>
      <c r="R123" s="186"/>
      <c r="S123" s="186" t="s">
        <v>259</v>
      </c>
      <c r="T123" s="187" t="s">
        <v>276</v>
      </c>
      <c r="U123" s="160">
        <v>0</v>
      </c>
      <c r="V123" s="160">
        <f>ROUND(E123*U123,2)</f>
        <v>0</v>
      </c>
      <c r="W123" s="160"/>
      <c r="X123" s="160"/>
      <c r="Y123" s="160" t="s">
        <v>157</v>
      </c>
      <c r="Z123" s="150"/>
      <c r="AA123" s="150"/>
      <c r="AB123" s="150"/>
      <c r="AC123" s="150"/>
      <c r="AD123" s="150"/>
      <c r="AE123" s="150"/>
      <c r="AF123" s="150"/>
      <c r="AG123" s="150" t="s">
        <v>158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3">
        <v>47</v>
      </c>
      <c r="B124" s="174" t="s">
        <v>315</v>
      </c>
      <c r="C124" s="189" t="s">
        <v>316</v>
      </c>
      <c r="D124" s="175" t="s">
        <v>263</v>
      </c>
      <c r="E124" s="176">
        <v>0.14449999999999999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15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 t="s">
        <v>317</v>
      </c>
      <c r="S124" s="178" t="s">
        <v>156</v>
      </c>
      <c r="T124" s="179" t="s">
        <v>156</v>
      </c>
      <c r="U124" s="160">
        <v>1.74</v>
      </c>
      <c r="V124" s="160">
        <f>ROUND(E124*U124,2)</f>
        <v>0.25</v>
      </c>
      <c r="W124" s="160"/>
      <c r="X124" s="160"/>
      <c r="Y124" s="160" t="s">
        <v>157</v>
      </c>
      <c r="Z124" s="150"/>
      <c r="AA124" s="150"/>
      <c r="AB124" s="150"/>
      <c r="AC124" s="150"/>
      <c r="AD124" s="150"/>
      <c r="AE124" s="150"/>
      <c r="AF124" s="150"/>
      <c r="AG124" s="150" t="s">
        <v>283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2" x14ac:dyDescent="0.2">
      <c r="A125" s="157"/>
      <c r="B125" s="158"/>
      <c r="C125" s="255" t="s">
        <v>318</v>
      </c>
      <c r="D125" s="256"/>
      <c r="E125" s="256"/>
      <c r="F125" s="256"/>
      <c r="G125" s="256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160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2.5" outlineLevel="1" x14ac:dyDescent="0.2">
      <c r="A126" s="173">
        <v>48</v>
      </c>
      <c r="B126" s="174" t="s">
        <v>319</v>
      </c>
      <c r="C126" s="189" t="s">
        <v>320</v>
      </c>
      <c r="D126" s="175" t="s">
        <v>263</v>
      </c>
      <c r="E126" s="176">
        <v>0.14449999999999999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15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8" t="s">
        <v>317</v>
      </c>
      <c r="S126" s="178" t="s">
        <v>156</v>
      </c>
      <c r="T126" s="179" t="s">
        <v>156</v>
      </c>
      <c r="U126" s="160">
        <v>0</v>
      </c>
      <c r="V126" s="160">
        <f>ROUND(E126*U126,2)</f>
        <v>0</v>
      </c>
      <c r="W126" s="160"/>
      <c r="X126" s="160"/>
      <c r="Y126" s="160" t="s">
        <v>157</v>
      </c>
      <c r="Z126" s="150"/>
      <c r="AA126" s="150"/>
      <c r="AB126" s="150"/>
      <c r="AC126" s="150"/>
      <c r="AD126" s="150"/>
      <c r="AE126" s="150"/>
      <c r="AF126" s="150"/>
      <c r="AG126" s="150" t="s">
        <v>283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2" x14ac:dyDescent="0.2">
      <c r="A127" s="157"/>
      <c r="B127" s="158"/>
      <c r="C127" s="255" t="s">
        <v>318</v>
      </c>
      <c r="D127" s="256"/>
      <c r="E127" s="256"/>
      <c r="F127" s="256"/>
      <c r="G127" s="256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160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73">
        <v>49</v>
      </c>
      <c r="B128" s="174" t="s">
        <v>321</v>
      </c>
      <c r="C128" s="189" t="s">
        <v>322</v>
      </c>
      <c r="D128" s="175" t="s">
        <v>263</v>
      </c>
      <c r="E128" s="176">
        <v>0.14449999999999999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15</v>
      </c>
      <c r="M128" s="178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8" t="s">
        <v>317</v>
      </c>
      <c r="S128" s="178" t="s">
        <v>156</v>
      </c>
      <c r="T128" s="179" t="s">
        <v>156</v>
      </c>
      <c r="U128" s="160">
        <v>0</v>
      </c>
      <c r="V128" s="160">
        <f>ROUND(E128*U128,2)</f>
        <v>0</v>
      </c>
      <c r="W128" s="160"/>
      <c r="X128" s="160"/>
      <c r="Y128" s="160" t="s">
        <v>157</v>
      </c>
      <c r="Z128" s="150"/>
      <c r="AA128" s="150"/>
      <c r="AB128" s="150"/>
      <c r="AC128" s="150"/>
      <c r="AD128" s="150"/>
      <c r="AE128" s="150"/>
      <c r="AF128" s="150"/>
      <c r="AG128" s="150" t="s">
        <v>283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">
      <c r="A129" s="157"/>
      <c r="B129" s="158"/>
      <c r="C129" s="255" t="s">
        <v>318</v>
      </c>
      <c r="D129" s="256"/>
      <c r="E129" s="256"/>
      <c r="F129" s="256"/>
      <c r="G129" s="256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160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x14ac:dyDescent="0.2">
      <c r="A130" s="166" t="s">
        <v>150</v>
      </c>
      <c r="B130" s="167" t="s">
        <v>90</v>
      </c>
      <c r="C130" s="188" t="s">
        <v>91</v>
      </c>
      <c r="D130" s="168"/>
      <c r="E130" s="169"/>
      <c r="F130" s="170"/>
      <c r="G130" s="170">
        <f>SUMIF(AG131:AG159,"&lt;&gt;NOR",G131:G159)</f>
        <v>0</v>
      </c>
      <c r="H130" s="170"/>
      <c r="I130" s="170">
        <f>SUM(I131:I159)</f>
        <v>0</v>
      </c>
      <c r="J130" s="170"/>
      <c r="K130" s="170">
        <f>SUM(K131:K159)</f>
        <v>0</v>
      </c>
      <c r="L130" s="170"/>
      <c r="M130" s="170">
        <f>SUM(M131:M159)</f>
        <v>0</v>
      </c>
      <c r="N130" s="169"/>
      <c r="O130" s="169">
        <f>SUM(O131:O159)</f>
        <v>0.05</v>
      </c>
      <c r="P130" s="169"/>
      <c r="Q130" s="169">
        <f>SUM(Q131:Q159)</f>
        <v>0.08</v>
      </c>
      <c r="R130" s="170"/>
      <c r="S130" s="170"/>
      <c r="T130" s="171"/>
      <c r="U130" s="165"/>
      <c r="V130" s="165">
        <f>SUM(V131:V159)</f>
        <v>36.47</v>
      </c>
      <c r="W130" s="165"/>
      <c r="X130" s="165"/>
      <c r="Y130" s="165"/>
      <c r="AG130" t="s">
        <v>151</v>
      </c>
    </row>
    <row r="131" spans="1:60" outlineLevel="1" x14ac:dyDescent="0.2">
      <c r="A131" s="173">
        <v>50</v>
      </c>
      <c r="B131" s="174" t="s">
        <v>323</v>
      </c>
      <c r="C131" s="189" t="s">
        <v>324</v>
      </c>
      <c r="D131" s="175" t="s">
        <v>154</v>
      </c>
      <c r="E131" s="176">
        <v>1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15</v>
      </c>
      <c r="M131" s="178">
        <f>G131*(1+L131/100)</f>
        <v>0</v>
      </c>
      <c r="N131" s="176">
        <v>0</v>
      </c>
      <c r="O131" s="176">
        <f>ROUND(E131*N131,2)</f>
        <v>0</v>
      </c>
      <c r="P131" s="176">
        <v>8.2000000000000003E-2</v>
      </c>
      <c r="Q131" s="176">
        <f>ROUND(E131*P131,2)</f>
        <v>0.08</v>
      </c>
      <c r="R131" s="178" t="s">
        <v>325</v>
      </c>
      <c r="S131" s="178" t="s">
        <v>156</v>
      </c>
      <c r="T131" s="179" t="s">
        <v>156</v>
      </c>
      <c r="U131" s="160">
        <v>0.63</v>
      </c>
      <c r="V131" s="160">
        <f>ROUND(E131*U131,2)</f>
        <v>0.63</v>
      </c>
      <c r="W131" s="160"/>
      <c r="X131" s="160"/>
      <c r="Y131" s="160" t="s">
        <v>157</v>
      </c>
      <c r="Z131" s="150"/>
      <c r="AA131" s="150"/>
      <c r="AB131" s="150"/>
      <c r="AC131" s="150"/>
      <c r="AD131" s="150"/>
      <c r="AE131" s="150"/>
      <c r="AF131" s="150"/>
      <c r="AG131" s="150" t="s">
        <v>158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2" x14ac:dyDescent="0.2">
      <c r="A132" s="157"/>
      <c r="B132" s="158"/>
      <c r="C132" s="253" t="s">
        <v>326</v>
      </c>
      <c r="D132" s="254"/>
      <c r="E132" s="254"/>
      <c r="F132" s="254"/>
      <c r="G132" s="254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162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3">
        <v>51</v>
      </c>
      <c r="B133" s="174" t="s">
        <v>327</v>
      </c>
      <c r="C133" s="189" t="s">
        <v>328</v>
      </c>
      <c r="D133" s="175" t="s">
        <v>263</v>
      </c>
      <c r="E133" s="176">
        <v>8.2000000000000003E-2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15</v>
      </c>
      <c r="M133" s="178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8" t="s">
        <v>325</v>
      </c>
      <c r="S133" s="178" t="s">
        <v>156</v>
      </c>
      <c r="T133" s="179" t="s">
        <v>156</v>
      </c>
      <c r="U133" s="160">
        <v>3.379</v>
      </c>
      <c r="V133" s="160">
        <f>ROUND(E133*U133,2)</f>
        <v>0.28000000000000003</v>
      </c>
      <c r="W133" s="160"/>
      <c r="X133" s="160"/>
      <c r="Y133" s="160" t="s">
        <v>157</v>
      </c>
      <c r="Z133" s="150"/>
      <c r="AA133" s="150"/>
      <c r="AB133" s="150"/>
      <c r="AC133" s="150"/>
      <c r="AD133" s="150"/>
      <c r="AE133" s="150"/>
      <c r="AF133" s="150"/>
      <c r="AG133" s="150" t="s">
        <v>158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2" x14ac:dyDescent="0.2">
      <c r="A134" s="157"/>
      <c r="B134" s="158"/>
      <c r="C134" s="255" t="s">
        <v>329</v>
      </c>
      <c r="D134" s="256"/>
      <c r="E134" s="256"/>
      <c r="F134" s="256"/>
      <c r="G134" s="256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160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3">
        <v>52</v>
      </c>
      <c r="B135" s="174" t="s">
        <v>330</v>
      </c>
      <c r="C135" s="189" t="s">
        <v>331</v>
      </c>
      <c r="D135" s="175" t="s">
        <v>332</v>
      </c>
      <c r="E135" s="176">
        <v>8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15</v>
      </c>
      <c r="M135" s="178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8"/>
      <c r="S135" s="178" t="s">
        <v>259</v>
      </c>
      <c r="T135" s="179" t="s">
        <v>276</v>
      </c>
      <c r="U135" s="160">
        <v>1</v>
      </c>
      <c r="V135" s="160">
        <f>ROUND(E135*U135,2)</f>
        <v>8</v>
      </c>
      <c r="W135" s="160"/>
      <c r="X135" s="160"/>
      <c r="Y135" s="160" t="s">
        <v>157</v>
      </c>
      <c r="Z135" s="150"/>
      <c r="AA135" s="150"/>
      <c r="AB135" s="150"/>
      <c r="AC135" s="150"/>
      <c r="AD135" s="150"/>
      <c r="AE135" s="150"/>
      <c r="AF135" s="150"/>
      <c r="AG135" s="150" t="s">
        <v>158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2" x14ac:dyDescent="0.2">
      <c r="A136" s="157"/>
      <c r="B136" s="158"/>
      <c r="C136" s="253" t="s">
        <v>333</v>
      </c>
      <c r="D136" s="254"/>
      <c r="E136" s="254"/>
      <c r="F136" s="254"/>
      <c r="G136" s="254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162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3">
        <v>53</v>
      </c>
      <c r="B137" s="174" t="s">
        <v>334</v>
      </c>
      <c r="C137" s="189" t="s">
        <v>335</v>
      </c>
      <c r="D137" s="175" t="s">
        <v>192</v>
      </c>
      <c r="E137" s="176">
        <v>4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15</v>
      </c>
      <c r="M137" s="178">
        <f>G137*(1+L137/100)</f>
        <v>0</v>
      </c>
      <c r="N137" s="176">
        <v>5.2999999999999998E-4</v>
      </c>
      <c r="O137" s="176">
        <f>ROUND(E137*N137,2)</f>
        <v>0</v>
      </c>
      <c r="P137" s="176">
        <v>0</v>
      </c>
      <c r="Q137" s="176">
        <f>ROUND(E137*P137,2)</f>
        <v>0</v>
      </c>
      <c r="R137" s="178" t="s">
        <v>325</v>
      </c>
      <c r="S137" s="178" t="s">
        <v>156</v>
      </c>
      <c r="T137" s="179" t="s">
        <v>156</v>
      </c>
      <c r="U137" s="160">
        <v>0.26750000000000002</v>
      </c>
      <c r="V137" s="160">
        <f>ROUND(E137*U137,2)</f>
        <v>1.07</v>
      </c>
      <c r="W137" s="160"/>
      <c r="X137" s="160"/>
      <c r="Y137" s="160" t="s">
        <v>157</v>
      </c>
      <c r="Z137" s="150"/>
      <c r="AA137" s="150"/>
      <c r="AB137" s="150"/>
      <c r="AC137" s="150"/>
      <c r="AD137" s="150"/>
      <c r="AE137" s="150"/>
      <c r="AF137" s="150"/>
      <c r="AG137" s="150" t="s">
        <v>158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2" x14ac:dyDescent="0.2">
      <c r="A138" s="157"/>
      <c r="B138" s="158"/>
      <c r="C138" s="255" t="s">
        <v>336</v>
      </c>
      <c r="D138" s="256"/>
      <c r="E138" s="256"/>
      <c r="F138" s="256"/>
      <c r="G138" s="256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160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81">
        <v>54</v>
      </c>
      <c r="B139" s="182" t="s">
        <v>337</v>
      </c>
      <c r="C139" s="192" t="s">
        <v>338</v>
      </c>
      <c r="D139" s="183" t="s">
        <v>192</v>
      </c>
      <c r="E139" s="184">
        <v>0.5</v>
      </c>
      <c r="F139" s="185"/>
      <c r="G139" s="186">
        <f>ROUND(E139*F139,2)</f>
        <v>0</v>
      </c>
      <c r="H139" s="185"/>
      <c r="I139" s="186">
        <f>ROUND(E139*H139,2)</f>
        <v>0</v>
      </c>
      <c r="J139" s="185"/>
      <c r="K139" s="186">
        <f>ROUND(E139*J139,2)</f>
        <v>0</v>
      </c>
      <c r="L139" s="186">
        <v>15</v>
      </c>
      <c r="M139" s="186">
        <f>G139*(1+L139/100)</f>
        <v>0</v>
      </c>
      <c r="N139" s="184">
        <v>5.0000000000000001E-4</v>
      </c>
      <c r="O139" s="184">
        <f>ROUND(E139*N139,2)</f>
        <v>0</v>
      </c>
      <c r="P139" s="184">
        <v>0</v>
      </c>
      <c r="Q139" s="184">
        <f>ROUND(E139*P139,2)</f>
        <v>0</v>
      </c>
      <c r="R139" s="186"/>
      <c r="S139" s="186" t="s">
        <v>156</v>
      </c>
      <c r="T139" s="187" t="s">
        <v>276</v>
      </c>
      <c r="U139" s="160">
        <v>0</v>
      </c>
      <c r="V139" s="160">
        <f>ROUND(E139*U139,2)</f>
        <v>0</v>
      </c>
      <c r="W139" s="160"/>
      <c r="X139" s="160"/>
      <c r="Y139" s="160" t="s">
        <v>157</v>
      </c>
      <c r="Z139" s="150"/>
      <c r="AA139" s="150"/>
      <c r="AB139" s="150"/>
      <c r="AC139" s="150"/>
      <c r="AD139" s="150"/>
      <c r="AE139" s="150"/>
      <c r="AF139" s="150"/>
      <c r="AG139" s="150" t="s">
        <v>339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3">
        <v>55</v>
      </c>
      <c r="B140" s="174" t="s">
        <v>340</v>
      </c>
      <c r="C140" s="189" t="s">
        <v>341</v>
      </c>
      <c r="D140" s="175" t="s">
        <v>154</v>
      </c>
      <c r="E140" s="176">
        <v>2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15</v>
      </c>
      <c r="M140" s="178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8" t="s">
        <v>325</v>
      </c>
      <c r="S140" s="178" t="s">
        <v>156</v>
      </c>
      <c r="T140" s="179" t="s">
        <v>156</v>
      </c>
      <c r="U140" s="160">
        <v>0.21099999999999999</v>
      </c>
      <c r="V140" s="160">
        <f>ROUND(E140*U140,2)</f>
        <v>0.42</v>
      </c>
      <c r="W140" s="160"/>
      <c r="X140" s="160"/>
      <c r="Y140" s="160" t="s">
        <v>157</v>
      </c>
      <c r="Z140" s="150"/>
      <c r="AA140" s="150"/>
      <c r="AB140" s="150"/>
      <c r="AC140" s="150"/>
      <c r="AD140" s="150"/>
      <c r="AE140" s="150"/>
      <c r="AF140" s="150"/>
      <c r="AG140" s="150" t="s">
        <v>158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2" x14ac:dyDescent="0.2">
      <c r="A141" s="157"/>
      <c r="B141" s="158"/>
      <c r="C141" s="255" t="s">
        <v>342</v>
      </c>
      <c r="D141" s="256"/>
      <c r="E141" s="256"/>
      <c r="F141" s="256"/>
      <c r="G141" s="256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160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33.75" outlineLevel="1" x14ac:dyDescent="0.2">
      <c r="A142" s="181">
        <v>56</v>
      </c>
      <c r="B142" s="182" t="s">
        <v>343</v>
      </c>
      <c r="C142" s="192" t="s">
        <v>344</v>
      </c>
      <c r="D142" s="183" t="s">
        <v>154</v>
      </c>
      <c r="E142" s="184">
        <v>3</v>
      </c>
      <c r="F142" s="185"/>
      <c r="G142" s="186">
        <f>ROUND(E142*F142,2)</f>
        <v>0</v>
      </c>
      <c r="H142" s="185"/>
      <c r="I142" s="186">
        <f>ROUND(E142*H142,2)</f>
        <v>0</v>
      </c>
      <c r="J142" s="185"/>
      <c r="K142" s="186">
        <f>ROUND(E142*J142,2)</f>
        <v>0</v>
      </c>
      <c r="L142" s="186">
        <v>15</v>
      </c>
      <c r="M142" s="186">
        <f>G142*(1+L142/100)</f>
        <v>0</v>
      </c>
      <c r="N142" s="184">
        <v>7.5000000000000002E-4</v>
      </c>
      <c r="O142" s="184">
        <f>ROUND(E142*N142,2)</f>
        <v>0</v>
      </c>
      <c r="P142" s="184">
        <v>0</v>
      </c>
      <c r="Q142" s="184">
        <f>ROUND(E142*P142,2)</f>
        <v>0</v>
      </c>
      <c r="R142" s="186" t="s">
        <v>325</v>
      </c>
      <c r="S142" s="186" t="s">
        <v>156</v>
      </c>
      <c r="T142" s="187" t="s">
        <v>156</v>
      </c>
      <c r="U142" s="160">
        <v>0.2</v>
      </c>
      <c r="V142" s="160">
        <f>ROUND(E142*U142,2)</f>
        <v>0.6</v>
      </c>
      <c r="W142" s="160"/>
      <c r="X142" s="160"/>
      <c r="Y142" s="160" t="s">
        <v>157</v>
      </c>
      <c r="Z142" s="150"/>
      <c r="AA142" s="150"/>
      <c r="AB142" s="150"/>
      <c r="AC142" s="150"/>
      <c r="AD142" s="150"/>
      <c r="AE142" s="150"/>
      <c r="AF142" s="150"/>
      <c r="AG142" s="150" t="s">
        <v>158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81">
        <v>57</v>
      </c>
      <c r="B143" s="182" t="s">
        <v>345</v>
      </c>
      <c r="C143" s="192" t="s">
        <v>346</v>
      </c>
      <c r="D143" s="183" t="s">
        <v>154</v>
      </c>
      <c r="E143" s="184">
        <v>1</v>
      </c>
      <c r="F143" s="185"/>
      <c r="G143" s="186">
        <f>ROUND(E143*F143,2)</f>
        <v>0</v>
      </c>
      <c r="H143" s="185"/>
      <c r="I143" s="186">
        <f>ROUND(E143*H143,2)</f>
        <v>0</v>
      </c>
      <c r="J143" s="185"/>
      <c r="K143" s="186">
        <f>ROUND(E143*J143,2)</f>
        <v>0</v>
      </c>
      <c r="L143" s="186">
        <v>15</v>
      </c>
      <c r="M143" s="186">
        <f>G143*(1+L143/100)</f>
        <v>0</v>
      </c>
      <c r="N143" s="184">
        <v>7.3400000000000002E-3</v>
      </c>
      <c r="O143" s="184">
        <f>ROUND(E143*N143,2)</f>
        <v>0.01</v>
      </c>
      <c r="P143" s="184">
        <v>0</v>
      </c>
      <c r="Q143" s="184">
        <f>ROUND(E143*P143,2)</f>
        <v>0</v>
      </c>
      <c r="R143" s="186" t="s">
        <v>325</v>
      </c>
      <c r="S143" s="186" t="s">
        <v>156</v>
      </c>
      <c r="T143" s="187" t="s">
        <v>156</v>
      </c>
      <c r="U143" s="160">
        <v>0.91900000000000004</v>
      </c>
      <c r="V143" s="160">
        <f>ROUND(E143*U143,2)</f>
        <v>0.92</v>
      </c>
      <c r="W143" s="160"/>
      <c r="X143" s="160"/>
      <c r="Y143" s="160" t="s">
        <v>157</v>
      </c>
      <c r="Z143" s="150"/>
      <c r="AA143" s="150"/>
      <c r="AB143" s="150"/>
      <c r="AC143" s="150"/>
      <c r="AD143" s="150"/>
      <c r="AE143" s="150"/>
      <c r="AF143" s="150"/>
      <c r="AG143" s="150" t="s">
        <v>158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3">
        <v>58</v>
      </c>
      <c r="B144" s="174" t="s">
        <v>347</v>
      </c>
      <c r="C144" s="189" t="s">
        <v>348</v>
      </c>
      <c r="D144" s="175" t="s">
        <v>332</v>
      </c>
      <c r="E144" s="176">
        <v>6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15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 t="s">
        <v>172</v>
      </c>
      <c r="S144" s="178" t="s">
        <v>156</v>
      </c>
      <c r="T144" s="179" t="s">
        <v>156</v>
      </c>
      <c r="U144" s="160">
        <v>1</v>
      </c>
      <c r="V144" s="160">
        <f>ROUND(E144*U144,2)</f>
        <v>6</v>
      </c>
      <c r="W144" s="160"/>
      <c r="X144" s="160"/>
      <c r="Y144" s="160" t="s">
        <v>157</v>
      </c>
      <c r="Z144" s="150"/>
      <c r="AA144" s="150"/>
      <c r="AB144" s="150"/>
      <c r="AC144" s="150"/>
      <c r="AD144" s="150"/>
      <c r="AE144" s="150"/>
      <c r="AF144" s="150"/>
      <c r="AG144" s="150" t="s">
        <v>158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2" x14ac:dyDescent="0.2">
      <c r="A145" s="157"/>
      <c r="B145" s="158"/>
      <c r="C145" s="253" t="s">
        <v>349</v>
      </c>
      <c r="D145" s="254"/>
      <c r="E145" s="254"/>
      <c r="F145" s="254"/>
      <c r="G145" s="254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162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3">
        <v>59</v>
      </c>
      <c r="B146" s="174" t="s">
        <v>347</v>
      </c>
      <c r="C146" s="189" t="s">
        <v>348</v>
      </c>
      <c r="D146" s="175" t="s">
        <v>332</v>
      </c>
      <c r="E146" s="176">
        <v>8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15</v>
      </c>
      <c r="M146" s="178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8" t="s">
        <v>172</v>
      </c>
      <c r="S146" s="178" t="s">
        <v>156</v>
      </c>
      <c r="T146" s="179" t="s">
        <v>156</v>
      </c>
      <c r="U146" s="160">
        <v>1</v>
      </c>
      <c r="V146" s="160">
        <f>ROUND(E146*U146,2)</f>
        <v>8</v>
      </c>
      <c r="W146" s="160"/>
      <c r="X146" s="160"/>
      <c r="Y146" s="160" t="s">
        <v>157</v>
      </c>
      <c r="Z146" s="150"/>
      <c r="AA146" s="150"/>
      <c r="AB146" s="150"/>
      <c r="AC146" s="150"/>
      <c r="AD146" s="150"/>
      <c r="AE146" s="150"/>
      <c r="AF146" s="150"/>
      <c r="AG146" s="150" t="s">
        <v>158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2" x14ac:dyDescent="0.2">
      <c r="A147" s="157"/>
      <c r="B147" s="158"/>
      <c r="C147" s="253" t="s">
        <v>350</v>
      </c>
      <c r="D147" s="254"/>
      <c r="E147" s="254"/>
      <c r="F147" s="254"/>
      <c r="G147" s="254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162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73">
        <v>60</v>
      </c>
      <c r="B148" s="174" t="s">
        <v>351</v>
      </c>
      <c r="C148" s="189" t="s">
        <v>352</v>
      </c>
      <c r="D148" s="175" t="s">
        <v>314</v>
      </c>
      <c r="E148" s="176">
        <v>1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15</v>
      </c>
      <c r="M148" s="178">
        <f>G148*(1+L148/100)</f>
        <v>0</v>
      </c>
      <c r="N148" s="176">
        <v>0.04</v>
      </c>
      <c r="O148" s="176">
        <f>ROUND(E148*N148,2)</f>
        <v>0.04</v>
      </c>
      <c r="P148" s="176">
        <v>0</v>
      </c>
      <c r="Q148" s="176">
        <f>ROUND(E148*P148,2)</f>
        <v>0</v>
      </c>
      <c r="R148" s="178"/>
      <c r="S148" s="178" t="s">
        <v>259</v>
      </c>
      <c r="T148" s="179" t="s">
        <v>276</v>
      </c>
      <c r="U148" s="160">
        <v>0</v>
      </c>
      <c r="V148" s="160">
        <f>ROUND(E148*U148,2)</f>
        <v>0</v>
      </c>
      <c r="W148" s="160"/>
      <c r="X148" s="160"/>
      <c r="Y148" s="160" t="s">
        <v>157</v>
      </c>
      <c r="Z148" s="150"/>
      <c r="AA148" s="150"/>
      <c r="AB148" s="150"/>
      <c r="AC148" s="150"/>
      <c r="AD148" s="150"/>
      <c r="AE148" s="150"/>
      <c r="AF148" s="150"/>
      <c r="AG148" s="150" t="s">
        <v>158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2" x14ac:dyDescent="0.2">
      <c r="A149" s="157"/>
      <c r="B149" s="158"/>
      <c r="C149" s="253" t="s">
        <v>353</v>
      </c>
      <c r="D149" s="254"/>
      <c r="E149" s="254"/>
      <c r="F149" s="254"/>
      <c r="G149" s="254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162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3">
        <v>61</v>
      </c>
      <c r="B150" s="174" t="s">
        <v>354</v>
      </c>
      <c r="C150" s="189" t="s">
        <v>331</v>
      </c>
      <c r="D150" s="175" t="s">
        <v>332</v>
      </c>
      <c r="E150" s="176">
        <v>10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15</v>
      </c>
      <c r="M150" s="178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8"/>
      <c r="S150" s="178" t="s">
        <v>259</v>
      </c>
      <c r="T150" s="179" t="s">
        <v>276</v>
      </c>
      <c r="U150" s="160">
        <v>1</v>
      </c>
      <c r="V150" s="160">
        <f>ROUND(E150*U150,2)</f>
        <v>10</v>
      </c>
      <c r="W150" s="160"/>
      <c r="X150" s="160"/>
      <c r="Y150" s="160" t="s">
        <v>157</v>
      </c>
      <c r="Z150" s="150"/>
      <c r="AA150" s="150"/>
      <c r="AB150" s="150"/>
      <c r="AC150" s="150"/>
      <c r="AD150" s="150"/>
      <c r="AE150" s="150"/>
      <c r="AF150" s="150"/>
      <c r="AG150" s="150" t="s">
        <v>158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2" x14ac:dyDescent="0.2">
      <c r="A151" s="157"/>
      <c r="B151" s="158"/>
      <c r="C151" s="253" t="s">
        <v>355</v>
      </c>
      <c r="D151" s="254"/>
      <c r="E151" s="254"/>
      <c r="F151" s="254"/>
      <c r="G151" s="254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162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81">
        <v>62</v>
      </c>
      <c r="B152" s="182" t="s">
        <v>356</v>
      </c>
      <c r="C152" s="192" t="s">
        <v>357</v>
      </c>
      <c r="D152" s="183" t="s">
        <v>192</v>
      </c>
      <c r="E152" s="184">
        <v>4</v>
      </c>
      <c r="F152" s="185"/>
      <c r="G152" s="186">
        <f>ROUND(E152*F152,2)</f>
        <v>0</v>
      </c>
      <c r="H152" s="185"/>
      <c r="I152" s="186">
        <f>ROUND(E152*H152,2)</f>
        <v>0</v>
      </c>
      <c r="J152" s="185"/>
      <c r="K152" s="186">
        <f>ROUND(E152*J152,2)</f>
        <v>0</v>
      </c>
      <c r="L152" s="186">
        <v>15</v>
      </c>
      <c r="M152" s="186">
        <f>G152*(1+L152/100)</f>
        <v>0</v>
      </c>
      <c r="N152" s="184">
        <v>0</v>
      </c>
      <c r="O152" s="184">
        <f>ROUND(E152*N152,2)</f>
        <v>0</v>
      </c>
      <c r="P152" s="184">
        <v>0</v>
      </c>
      <c r="Q152" s="184">
        <f>ROUND(E152*P152,2)</f>
        <v>0</v>
      </c>
      <c r="R152" s="186" t="s">
        <v>325</v>
      </c>
      <c r="S152" s="186" t="s">
        <v>156</v>
      </c>
      <c r="T152" s="187" t="s">
        <v>156</v>
      </c>
      <c r="U152" s="160">
        <v>4.8000000000000001E-2</v>
      </c>
      <c r="V152" s="160">
        <f>ROUND(E152*U152,2)</f>
        <v>0.19</v>
      </c>
      <c r="W152" s="160"/>
      <c r="X152" s="160"/>
      <c r="Y152" s="160" t="s">
        <v>157</v>
      </c>
      <c r="Z152" s="150"/>
      <c r="AA152" s="150"/>
      <c r="AB152" s="150"/>
      <c r="AC152" s="150"/>
      <c r="AD152" s="150"/>
      <c r="AE152" s="150"/>
      <c r="AF152" s="150"/>
      <c r="AG152" s="150" t="s">
        <v>158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81">
        <v>63</v>
      </c>
      <c r="B153" s="182" t="s">
        <v>358</v>
      </c>
      <c r="C153" s="192" t="s">
        <v>359</v>
      </c>
      <c r="D153" s="183" t="s">
        <v>192</v>
      </c>
      <c r="E153" s="184">
        <v>4</v>
      </c>
      <c r="F153" s="185"/>
      <c r="G153" s="186">
        <f>ROUND(E153*F153,2)</f>
        <v>0</v>
      </c>
      <c r="H153" s="185"/>
      <c r="I153" s="186">
        <f>ROUND(E153*H153,2)</f>
        <v>0</v>
      </c>
      <c r="J153" s="185"/>
      <c r="K153" s="186">
        <f>ROUND(E153*J153,2)</f>
        <v>0</v>
      </c>
      <c r="L153" s="186">
        <v>15</v>
      </c>
      <c r="M153" s="186">
        <f>G153*(1+L153/100)</f>
        <v>0</v>
      </c>
      <c r="N153" s="184">
        <v>0</v>
      </c>
      <c r="O153" s="184">
        <f>ROUND(E153*N153,2)</f>
        <v>0</v>
      </c>
      <c r="P153" s="184">
        <v>0</v>
      </c>
      <c r="Q153" s="184">
        <f>ROUND(E153*P153,2)</f>
        <v>0</v>
      </c>
      <c r="R153" s="186" t="s">
        <v>325</v>
      </c>
      <c r="S153" s="186" t="s">
        <v>156</v>
      </c>
      <c r="T153" s="187" t="s">
        <v>156</v>
      </c>
      <c r="U153" s="160">
        <v>5.8999999999999997E-2</v>
      </c>
      <c r="V153" s="160">
        <f>ROUND(E153*U153,2)</f>
        <v>0.24</v>
      </c>
      <c r="W153" s="160"/>
      <c r="X153" s="160"/>
      <c r="Y153" s="160" t="s">
        <v>157</v>
      </c>
      <c r="Z153" s="150"/>
      <c r="AA153" s="150"/>
      <c r="AB153" s="150"/>
      <c r="AC153" s="150"/>
      <c r="AD153" s="150"/>
      <c r="AE153" s="150"/>
      <c r="AF153" s="150"/>
      <c r="AG153" s="150" t="s">
        <v>158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73">
        <v>64</v>
      </c>
      <c r="B154" s="174" t="s">
        <v>360</v>
      </c>
      <c r="C154" s="189" t="s">
        <v>361</v>
      </c>
      <c r="D154" s="175" t="s">
        <v>263</v>
      </c>
      <c r="E154" s="176">
        <v>5.1709999999999999E-2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15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 t="s">
        <v>325</v>
      </c>
      <c r="S154" s="178" t="s">
        <v>156</v>
      </c>
      <c r="T154" s="179" t="s">
        <v>156</v>
      </c>
      <c r="U154" s="160">
        <v>1.47</v>
      </c>
      <c r="V154" s="160">
        <f>ROUND(E154*U154,2)</f>
        <v>0.08</v>
      </c>
      <c r="W154" s="160"/>
      <c r="X154" s="160"/>
      <c r="Y154" s="160" t="s">
        <v>157</v>
      </c>
      <c r="Z154" s="150"/>
      <c r="AA154" s="150"/>
      <c r="AB154" s="150"/>
      <c r="AC154" s="150"/>
      <c r="AD154" s="150"/>
      <c r="AE154" s="150"/>
      <c r="AF154" s="150"/>
      <c r="AG154" s="150" t="s">
        <v>283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2" x14ac:dyDescent="0.2">
      <c r="A155" s="157"/>
      <c r="B155" s="158"/>
      <c r="C155" s="255" t="s">
        <v>362</v>
      </c>
      <c r="D155" s="256"/>
      <c r="E155" s="256"/>
      <c r="F155" s="256"/>
      <c r="G155" s="256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160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73">
        <v>65</v>
      </c>
      <c r="B156" s="174" t="s">
        <v>363</v>
      </c>
      <c r="C156" s="189" t="s">
        <v>364</v>
      </c>
      <c r="D156" s="175" t="s">
        <v>263</v>
      </c>
      <c r="E156" s="176">
        <v>5.1709999999999999E-2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15</v>
      </c>
      <c r="M156" s="178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8" t="s">
        <v>325</v>
      </c>
      <c r="S156" s="178" t="s">
        <v>156</v>
      </c>
      <c r="T156" s="179" t="s">
        <v>156</v>
      </c>
      <c r="U156" s="160">
        <v>0.81100000000000005</v>
      </c>
      <c r="V156" s="160">
        <f>ROUND(E156*U156,2)</f>
        <v>0.04</v>
      </c>
      <c r="W156" s="160"/>
      <c r="X156" s="160"/>
      <c r="Y156" s="160" t="s">
        <v>157</v>
      </c>
      <c r="Z156" s="150"/>
      <c r="AA156" s="150"/>
      <c r="AB156" s="150"/>
      <c r="AC156" s="150"/>
      <c r="AD156" s="150"/>
      <c r="AE156" s="150"/>
      <c r="AF156" s="150"/>
      <c r="AG156" s="150" t="s">
        <v>283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2" x14ac:dyDescent="0.2">
      <c r="A157" s="157"/>
      <c r="B157" s="158"/>
      <c r="C157" s="255" t="s">
        <v>362</v>
      </c>
      <c r="D157" s="256"/>
      <c r="E157" s="256"/>
      <c r="F157" s="256"/>
      <c r="G157" s="256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160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 x14ac:dyDescent="0.2">
      <c r="A158" s="173">
        <v>66</v>
      </c>
      <c r="B158" s="174" t="s">
        <v>365</v>
      </c>
      <c r="C158" s="189" t="s">
        <v>366</v>
      </c>
      <c r="D158" s="175" t="s">
        <v>263</v>
      </c>
      <c r="E158" s="176">
        <v>5.1709999999999999E-2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15</v>
      </c>
      <c r="M158" s="178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8" t="s">
        <v>325</v>
      </c>
      <c r="S158" s="178" t="s">
        <v>156</v>
      </c>
      <c r="T158" s="179" t="s">
        <v>156</v>
      </c>
      <c r="U158" s="160">
        <v>0</v>
      </c>
      <c r="V158" s="160">
        <f>ROUND(E158*U158,2)</f>
        <v>0</v>
      </c>
      <c r="W158" s="160"/>
      <c r="X158" s="160"/>
      <c r="Y158" s="160" t="s">
        <v>157</v>
      </c>
      <c r="Z158" s="150"/>
      <c r="AA158" s="150"/>
      <c r="AB158" s="150"/>
      <c r="AC158" s="150"/>
      <c r="AD158" s="150"/>
      <c r="AE158" s="150"/>
      <c r="AF158" s="150"/>
      <c r="AG158" s="150" t="s">
        <v>283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2" x14ac:dyDescent="0.2">
      <c r="A159" s="157"/>
      <c r="B159" s="158"/>
      <c r="C159" s="255" t="s">
        <v>362</v>
      </c>
      <c r="D159" s="256"/>
      <c r="E159" s="256"/>
      <c r="F159" s="256"/>
      <c r="G159" s="256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160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x14ac:dyDescent="0.2">
      <c r="A160" s="166" t="s">
        <v>150</v>
      </c>
      <c r="B160" s="167" t="s">
        <v>92</v>
      </c>
      <c r="C160" s="188" t="s">
        <v>93</v>
      </c>
      <c r="D160" s="168"/>
      <c r="E160" s="169"/>
      <c r="F160" s="170"/>
      <c r="G160" s="170">
        <f>SUMIF(AG161:AG196,"&lt;&gt;NOR",G161:G196)</f>
        <v>0</v>
      </c>
      <c r="H160" s="170"/>
      <c r="I160" s="170">
        <f>SUM(I161:I196)</f>
        <v>0</v>
      </c>
      <c r="J160" s="170"/>
      <c r="K160" s="170">
        <f>SUM(K161:K196)</f>
        <v>0</v>
      </c>
      <c r="L160" s="170"/>
      <c r="M160" s="170">
        <f>SUM(M161:M196)</f>
        <v>0</v>
      </c>
      <c r="N160" s="169"/>
      <c r="O160" s="169">
        <f>SUM(O161:O196)</f>
        <v>0.09</v>
      </c>
      <c r="P160" s="169"/>
      <c r="Q160" s="169">
        <f>SUM(Q161:Q196)</f>
        <v>0.03</v>
      </c>
      <c r="R160" s="170"/>
      <c r="S160" s="170"/>
      <c r="T160" s="171"/>
      <c r="U160" s="165"/>
      <c r="V160" s="165">
        <f>SUM(V161:V196)</f>
        <v>22.090000000000003</v>
      </c>
      <c r="W160" s="165"/>
      <c r="X160" s="165"/>
      <c r="Y160" s="165"/>
      <c r="AG160" t="s">
        <v>151</v>
      </c>
    </row>
    <row r="161" spans="1:60" outlineLevel="1" x14ac:dyDescent="0.2">
      <c r="A161" s="181">
        <v>67</v>
      </c>
      <c r="B161" s="182" t="s">
        <v>367</v>
      </c>
      <c r="C161" s="192" t="s">
        <v>368</v>
      </c>
      <c r="D161" s="183" t="s">
        <v>192</v>
      </c>
      <c r="E161" s="184">
        <v>9</v>
      </c>
      <c r="F161" s="185"/>
      <c r="G161" s="186">
        <f>ROUND(E161*F161,2)</f>
        <v>0</v>
      </c>
      <c r="H161" s="185"/>
      <c r="I161" s="186">
        <f>ROUND(E161*H161,2)</f>
        <v>0</v>
      </c>
      <c r="J161" s="185"/>
      <c r="K161" s="186">
        <f>ROUND(E161*J161,2)</f>
        <v>0</v>
      </c>
      <c r="L161" s="186">
        <v>15</v>
      </c>
      <c r="M161" s="186">
        <f>G161*(1+L161/100)</f>
        <v>0</v>
      </c>
      <c r="N161" s="184">
        <v>0</v>
      </c>
      <c r="O161" s="184">
        <f>ROUND(E161*N161,2)</f>
        <v>0</v>
      </c>
      <c r="P161" s="184">
        <v>2.1299999999999999E-3</v>
      </c>
      <c r="Q161" s="184">
        <f>ROUND(E161*P161,2)</f>
        <v>0.02</v>
      </c>
      <c r="R161" s="186" t="s">
        <v>325</v>
      </c>
      <c r="S161" s="186" t="s">
        <v>156</v>
      </c>
      <c r="T161" s="187" t="s">
        <v>156</v>
      </c>
      <c r="U161" s="160">
        <v>0.17299999999999999</v>
      </c>
      <c r="V161" s="160">
        <f>ROUND(E161*U161,2)</f>
        <v>1.56</v>
      </c>
      <c r="W161" s="160"/>
      <c r="X161" s="160"/>
      <c r="Y161" s="160" t="s">
        <v>157</v>
      </c>
      <c r="Z161" s="150"/>
      <c r="AA161" s="150"/>
      <c r="AB161" s="150"/>
      <c r="AC161" s="150"/>
      <c r="AD161" s="150"/>
      <c r="AE161" s="150"/>
      <c r="AF161" s="150"/>
      <c r="AG161" s="150" t="s">
        <v>158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81">
        <v>68</v>
      </c>
      <c r="B162" s="182" t="s">
        <v>369</v>
      </c>
      <c r="C162" s="192" t="s">
        <v>370</v>
      </c>
      <c r="D162" s="183" t="s">
        <v>154</v>
      </c>
      <c r="E162" s="184">
        <v>1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15</v>
      </c>
      <c r="M162" s="186">
        <f>G162*(1+L162/100)</f>
        <v>0</v>
      </c>
      <c r="N162" s="184">
        <v>0</v>
      </c>
      <c r="O162" s="184">
        <f>ROUND(E162*N162,2)</f>
        <v>0</v>
      </c>
      <c r="P162" s="184">
        <v>5.11E-3</v>
      </c>
      <c r="Q162" s="184">
        <f>ROUND(E162*P162,2)</f>
        <v>0.01</v>
      </c>
      <c r="R162" s="186" t="s">
        <v>325</v>
      </c>
      <c r="S162" s="186" t="s">
        <v>156</v>
      </c>
      <c r="T162" s="187" t="s">
        <v>156</v>
      </c>
      <c r="U162" s="160">
        <v>8.3000000000000004E-2</v>
      </c>
      <c r="V162" s="160">
        <f>ROUND(E162*U162,2)</f>
        <v>0.08</v>
      </c>
      <c r="W162" s="160"/>
      <c r="X162" s="160"/>
      <c r="Y162" s="160" t="s">
        <v>157</v>
      </c>
      <c r="Z162" s="150"/>
      <c r="AA162" s="150"/>
      <c r="AB162" s="150"/>
      <c r="AC162" s="150"/>
      <c r="AD162" s="150"/>
      <c r="AE162" s="150"/>
      <c r="AF162" s="150"/>
      <c r="AG162" s="150" t="s">
        <v>158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3">
        <v>69</v>
      </c>
      <c r="B163" s="174" t="s">
        <v>371</v>
      </c>
      <c r="C163" s="189" t="s">
        <v>372</v>
      </c>
      <c r="D163" s="175" t="s">
        <v>263</v>
      </c>
      <c r="E163" s="176">
        <v>2.4279999999999999E-2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15</v>
      </c>
      <c r="M163" s="178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8" t="s">
        <v>325</v>
      </c>
      <c r="S163" s="178" t="s">
        <v>156</v>
      </c>
      <c r="T163" s="179" t="s">
        <v>156</v>
      </c>
      <c r="U163" s="160">
        <v>3.379</v>
      </c>
      <c r="V163" s="160">
        <f>ROUND(E163*U163,2)</f>
        <v>0.08</v>
      </c>
      <c r="W163" s="160"/>
      <c r="X163" s="160"/>
      <c r="Y163" s="160" t="s">
        <v>157</v>
      </c>
      <c r="Z163" s="150"/>
      <c r="AA163" s="150"/>
      <c r="AB163" s="150"/>
      <c r="AC163" s="150"/>
      <c r="AD163" s="150"/>
      <c r="AE163" s="150"/>
      <c r="AF163" s="150"/>
      <c r="AG163" s="150" t="s">
        <v>158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2" x14ac:dyDescent="0.2">
      <c r="A164" s="157"/>
      <c r="B164" s="158"/>
      <c r="C164" s="255" t="s">
        <v>373</v>
      </c>
      <c r="D164" s="256"/>
      <c r="E164" s="256"/>
      <c r="F164" s="256"/>
      <c r="G164" s="256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160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2" x14ac:dyDescent="0.2">
      <c r="A165" s="157"/>
      <c r="B165" s="158"/>
      <c r="C165" s="190" t="s">
        <v>374</v>
      </c>
      <c r="D165" s="161"/>
      <c r="E165" s="162">
        <v>0.02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169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22.5" outlineLevel="1" x14ac:dyDescent="0.2">
      <c r="A166" s="173">
        <v>70</v>
      </c>
      <c r="B166" s="174" t="s">
        <v>375</v>
      </c>
      <c r="C166" s="189" t="s">
        <v>376</v>
      </c>
      <c r="D166" s="175" t="s">
        <v>192</v>
      </c>
      <c r="E166" s="176">
        <v>7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15</v>
      </c>
      <c r="M166" s="178">
        <f>G166*(1+L166/100)</f>
        <v>0</v>
      </c>
      <c r="N166" s="176">
        <v>5.1799999999999997E-3</v>
      </c>
      <c r="O166" s="176">
        <f>ROUND(E166*N166,2)</f>
        <v>0.04</v>
      </c>
      <c r="P166" s="176">
        <v>0</v>
      </c>
      <c r="Q166" s="176">
        <f>ROUND(E166*P166,2)</f>
        <v>0</v>
      </c>
      <c r="R166" s="178" t="s">
        <v>325</v>
      </c>
      <c r="S166" s="178" t="s">
        <v>156</v>
      </c>
      <c r="T166" s="179" t="s">
        <v>156</v>
      </c>
      <c r="U166" s="160">
        <v>0.63429999999999997</v>
      </c>
      <c r="V166" s="160">
        <f>ROUND(E166*U166,2)</f>
        <v>4.4400000000000004</v>
      </c>
      <c r="W166" s="160"/>
      <c r="X166" s="160"/>
      <c r="Y166" s="160" t="s">
        <v>157</v>
      </c>
      <c r="Z166" s="150"/>
      <c r="AA166" s="150"/>
      <c r="AB166" s="150"/>
      <c r="AC166" s="150"/>
      <c r="AD166" s="150"/>
      <c r="AE166" s="150"/>
      <c r="AF166" s="150"/>
      <c r="AG166" s="150" t="s">
        <v>158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2" x14ac:dyDescent="0.2">
      <c r="A167" s="157"/>
      <c r="B167" s="158"/>
      <c r="C167" s="255" t="s">
        <v>377</v>
      </c>
      <c r="D167" s="256"/>
      <c r="E167" s="256"/>
      <c r="F167" s="256"/>
      <c r="G167" s="256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160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81">
        <v>71</v>
      </c>
      <c r="B168" s="182" t="s">
        <v>378</v>
      </c>
      <c r="C168" s="192" t="s">
        <v>379</v>
      </c>
      <c r="D168" s="183" t="s">
        <v>154</v>
      </c>
      <c r="E168" s="184">
        <v>2</v>
      </c>
      <c r="F168" s="185"/>
      <c r="G168" s="186">
        <f t="shared" ref="G168:G181" si="0">ROUND(E168*F168,2)</f>
        <v>0</v>
      </c>
      <c r="H168" s="185"/>
      <c r="I168" s="186">
        <f t="shared" ref="I168:I181" si="1">ROUND(E168*H168,2)</f>
        <v>0</v>
      </c>
      <c r="J168" s="185"/>
      <c r="K168" s="186">
        <f t="shared" ref="K168:K181" si="2">ROUND(E168*J168,2)</f>
        <v>0</v>
      </c>
      <c r="L168" s="186">
        <v>15</v>
      </c>
      <c r="M168" s="186">
        <f t="shared" ref="M168:M181" si="3">G168*(1+L168/100)</f>
        <v>0</v>
      </c>
      <c r="N168" s="184">
        <v>0</v>
      </c>
      <c r="O168" s="184">
        <f t="shared" ref="O168:O181" si="4">ROUND(E168*N168,2)</f>
        <v>0</v>
      </c>
      <c r="P168" s="184">
        <v>0</v>
      </c>
      <c r="Q168" s="184">
        <f t="shared" ref="Q168:Q181" si="5">ROUND(E168*P168,2)</f>
        <v>0</v>
      </c>
      <c r="R168" s="186" t="s">
        <v>325</v>
      </c>
      <c r="S168" s="186" t="s">
        <v>156</v>
      </c>
      <c r="T168" s="187" t="s">
        <v>156</v>
      </c>
      <c r="U168" s="160">
        <v>0.42499999999999999</v>
      </c>
      <c r="V168" s="160">
        <f t="shared" ref="V168:V181" si="6">ROUND(E168*U168,2)</f>
        <v>0.85</v>
      </c>
      <c r="W168" s="160"/>
      <c r="X168" s="160"/>
      <c r="Y168" s="160" t="s">
        <v>157</v>
      </c>
      <c r="Z168" s="150"/>
      <c r="AA168" s="150"/>
      <c r="AB168" s="150"/>
      <c r="AC168" s="150"/>
      <c r="AD168" s="150"/>
      <c r="AE168" s="150"/>
      <c r="AF168" s="150"/>
      <c r="AG168" s="150" t="s">
        <v>158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81">
        <v>72</v>
      </c>
      <c r="B169" s="182" t="s">
        <v>380</v>
      </c>
      <c r="C169" s="192" t="s">
        <v>381</v>
      </c>
      <c r="D169" s="183" t="s">
        <v>154</v>
      </c>
      <c r="E169" s="184">
        <v>1</v>
      </c>
      <c r="F169" s="185"/>
      <c r="G169" s="186">
        <f t="shared" si="0"/>
        <v>0</v>
      </c>
      <c r="H169" s="185"/>
      <c r="I169" s="186">
        <f t="shared" si="1"/>
        <v>0</v>
      </c>
      <c r="J169" s="185"/>
      <c r="K169" s="186">
        <f t="shared" si="2"/>
        <v>0</v>
      </c>
      <c r="L169" s="186">
        <v>15</v>
      </c>
      <c r="M169" s="186">
        <f t="shared" si="3"/>
        <v>0</v>
      </c>
      <c r="N169" s="184">
        <v>1.9000000000000001E-4</v>
      </c>
      <c r="O169" s="184">
        <f t="shared" si="4"/>
        <v>0</v>
      </c>
      <c r="P169" s="184">
        <v>0</v>
      </c>
      <c r="Q169" s="184">
        <f t="shared" si="5"/>
        <v>0</v>
      </c>
      <c r="R169" s="186" t="s">
        <v>325</v>
      </c>
      <c r="S169" s="186" t="s">
        <v>156</v>
      </c>
      <c r="T169" s="187" t="s">
        <v>156</v>
      </c>
      <c r="U169" s="160">
        <v>8.3000000000000004E-2</v>
      </c>
      <c r="V169" s="160">
        <f t="shared" si="6"/>
        <v>0.08</v>
      </c>
      <c r="W169" s="160"/>
      <c r="X169" s="160"/>
      <c r="Y169" s="160" t="s">
        <v>157</v>
      </c>
      <c r="Z169" s="150"/>
      <c r="AA169" s="150"/>
      <c r="AB169" s="150"/>
      <c r="AC169" s="150"/>
      <c r="AD169" s="150"/>
      <c r="AE169" s="150"/>
      <c r="AF169" s="150"/>
      <c r="AG169" s="150" t="s">
        <v>158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81">
        <v>73</v>
      </c>
      <c r="B170" s="182" t="s">
        <v>382</v>
      </c>
      <c r="C170" s="192" t="s">
        <v>383</v>
      </c>
      <c r="D170" s="183" t="s">
        <v>154</v>
      </c>
      <c r="E170" s="184">
        <v>2</v>
      </c>
      <c r="F170" s="185"/>
      <c r="G170" s="186">
        <f t="shared" si="0"/>
        <v>0</v>
      </c>
      <c r="H170" s="185"/>
      <c r="I170" s="186">
        <f t="shared" si="1"/>
        <v>0</v>
      </c>
      <c r="J170" s="185"/>
      <c r="K170" s="186">
        <f t="shared" si="2"/>
        <v>0</v>
      </c>
      <c r="L170" s="186">
        <v>15</v>
      </c>
      <c r="M170" s="186">
        <f t="shared" si="3"/>
        <v>0</v>
      </c>
      <c r="N170" s="184">
        <v>1.2999999999999999E-4</v>
      </c>
      <c r="O170" s="184">
        <f t="shared" si="4"/>
        <v>0</v>
      </c>
      <c r="P170" s="184">
        <v>0</v>
      </c>
      <c r="Q170" s="184">
        <f t="shared" si="5"/>
        <v>0</v>
      </c>
      <c r="R170" s="186" t="s">
        <v>325</v>
      </c>
      <c r="S170" s="186" t="s">
        <v>156</v>
      </c>
      <c r="T170" s="187" t="s">
        <v>156</v>
      </c>
      <c r="U170" s="160">
        <v>8.3000000000000004E-2</v>
      </c>
      <c r="V170" s="160">
        <f t="shared" si="6"/>
        <v>0.17</v>
      </c>
      <c r="W170" s="160"/>
      <c r="X170" s="160"/>
      <c r="Y170" s="160" t="s">
        <v>157</v>
      </c>
      <c r="Z170" s="150"/>
      <c r="AA170" s="150"/>
      <c r="AB170" s="150"/>
      <c r="AC170" s="150"/>
      <c r="AD170" s="150"/>
      <c r="AE170" s="150"/>
      <c r="AF170" s="150"/>
      <c r="AG170" s="150" t="s">
        <v>158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81">
        <v>74</v>
      </c>
      <c r="B171" s="182" t="s">
        <v>384</v>
      </c>
      <c r="C171" s="192" t="s">
        <v>385</v>
      </c>
      <c r="D171" s="183" t="s">
        <v>154</v>
      </c>
      <c r="E171" s="184">
        <v>4</v>
      </c>
      <c r="F171" s="185"/>
      <c r="G171" s="186">
        <f t="shared" si="0"/>
        <v>0</v>
      </c>
      <c r="H171" s="185"/>
      <c r="I171" s="186">
        <f t="shared" si="1"/>
        <v>0</v>
      </c>
      <c r="J171" s="185"/>
      <c r="K171" s="186">
        <f t="shared" si="2"/>
        <v>0</v>
      </c>
      <c r="L171" s="186">
        <v>15</v>
      </c>
      <c r="M171" s="186">
        <f t="shared" si="3"/>
        <v>0</v>
      </c>
      <c r="N171" s="184">
        <v>2.0000000000000001E-4</v>
      </c>
      <c r="O171" s="184">
        <f t="shared" si="4"/>
        <v>0</v>
      </c>
      <c r="P171" s="184">
        <v>0</v>
      </c>
      <c r="Q171" s="184">
        <f t="shared" si="5"/>
        <v>0</v>
      </c>
      <c r="R171" s="186" t="s">
        <v>325</v>
      </c>
      <c r="S171" s="186" t="s">
        <v>156</v>
      </c>
      <c r="T171" s="187" t="s">
        <v>156</v>
      </c>
      <c r="U171" s="160">
        <v>0.20699999999999999</v>
      </c>
      <c r="V171" s="160">
        <f t="shared" si="6"/>
        <v>0.83</v>
      </c>
      <c r="W171" s="160"/>
      <c r="X171" s="160"/>
      <c r="Y171" s="160" t="s">
        <v>157</v>
      </c>
      <c r="Z171" s="150"/>
      <c r="AA171" s="150"/>
      <c r="AB171" s="150"/>
      <c r="AC171" s="150"/>
      <c r="AD171" s="150"/>
      <c r="AE171" s="150"/>
      <c r="AF171" s="150"/>
      <c r="AG171" s="150" t="s">
        <v>158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ht="22.5" outlineLevel="1" x14ac:dyDescent="0.2">
      <c r="A172" s="181">
        <v>75</v>
      </c>
      <c r="B172" s="182" t="s">
        <v>386</v>
      </c>
      <c r="C172" s="192" t="s">
        <v>387</v>
      </c>
      <c r="D172" s="183" t="s">
        <v>154</v>
      </c>
      <c r="E172" s="184">
        <v>1</v>
      </c>
      <c r="F172" s="185"/>
      <c r="G172" s="186">
        <f t="shared" si="0"/>
        <v>0</v>
      </c>
      <c r="H172" s="185"/>
      <c r="I172" s="186">
        <f t="shared" si="1"/>
        <v>0</v>
      </c>
      <c r="J172" s="185"/>
      <c r="K172" s="186">
        <f t="shared" si="2"/>
        <v>0</v>
      </c>
      <c r="L172" s="186">
        <v>15</v>
      </c>
      <c r="M172" s="186">
        <f t="shared" si="3"/>
        <v>0</v>
      </c>
      <c r="N172" s="184">
        <v>3.8000000000000002E-4</v>
      </c>
      <c r="O172" s="184">
        <f t="shared" si="4"/>
        <v>0</v>
      </c>
      <c r="P172" s="184">
        <v>0</v>
      </c>
      <c r="Q172" s="184">
        <f t="shared" si="5"/>
        <v>0</v>
      </c>
      <c r="R172" s="186" t="s">
        <v>325</v>
      </c>
      <c r="S172" s="186" t="s">
        <v>156</v>
      </c>
      <c r="T172" s="187" t="s">
        <v>156</v>
      </c>
      <c r="U172" s="160">
        <v>0.20699999999999999</v>
      </c>
      <c r="V172" s="160">
        <f t="shared" si="6"/>
        <v>0.21</v>
      </c>
      <c r="W172" s="160"/>
      <c r="X172" s="160"/>
      <c r="Y172" s="160" t="s">
        <v>157</v>
      </c>
      <c r="Z172" s="150"/>
      <c r="AA172" s="150"/>
      <c r="AB172" s="150"/>
      <c r="AC172" s="150"/>
      <c r="AD172" s="150"/>
      <c r="AE172" s="150"/>
      <c r="AF172" s="150"/>
      <c r="AG172" s="150" t="s">
        <v>158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81">
        <v>76</v>
      </c>
      <c r="B173" s="182" t="s">
        <v>388</v>
      </c>
      <c r="C173" s="192" t="s">
        <v>389</v>
      </c>
      <c r="D173" s="183" t="s">
        <v>154</v>
      </c>
      <c r="E173" s="184">
        <v>1</v>
      </c>
      <c r="F173" s="185"/>
      <c r="G173" s="186">
        <f t="shared" si="0"/>
        <v>0</v>
      </c>
      <c r="H173" s="185"/>
      <c r="I173" s="186">
        <f t="shared" si="1"/>
        <v>0</v>
      </c>
      <c r="J173" s="185"/>
      <c r="K173" s="186">
        <f t="shared" si="2"/>
        <v>0</v>
      </c>
      <c r="L173" s="186">
        <v>15</v>
      </c>
      <c r="M173" s="186">
        <f t="shared" si="3"/>
        <v>0</v>
      </c>
      <c r="N173" s="184">
        <v>1.9400000000000001E-3</v>
      </c>
      <c r="O173" s="184">
        <f t="shared" si="4"/>
        <v>0</v>
      </c>
      <c r="P173" s="184">
        <v>0</v>
      </c>
      <c r="Q173" s="184">
        <f t="shared" si="5"/>
        <v>0</v>
      </c>
      <c r="R173" s="186" t="s">
        <v>325</v>
      </c>
      <c r="S173" s="186" t="s">
        <v>156</v>
      </c>
      <c r="T173" s="187" t="s">
        <v>156</v>
      </c>
      <c r="U173" s="160">
        <v>0.39300000000000002</v>
      </c>
      <c r="V173" s="160">
        <f t="shared" si="6"/>
        <v>0.39</v>
      </c>
      <c r="W173" s="160"/>
      <c r="X173" s="160"/>
      <c r="Y173" s="160" t="s">
        <v>157</v>
      </c>
      <c r="Z173" s="150"/>
      <c r="AA173" s="150"/>
      <c r="AB173" s="150"/>
      <c r="AC173" s="150"/>
      <c r="AD173" s="150"/>
      <c r="AE173" s="150"/>
      <c r="AF173" s="150"/>
      <c r="AG173" s="150" t="s">
        <v>158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81">
        <v>77</v>
      </c>
      <c r="B174" s="182" t="s">
        <v>390</v>
      </c>
      <c r="C174" s="192" t="s">
        <v>391</v>
      </c>
      <c r="D174" s="183" t="s">
        <v>192</v>
      </c>
      <c r="E174" s="184">
        <v>6</v>
      </c>
      <c r="F174" s="185"/>
      <c r="G174" s="186">
        <f t="shared" si="0"/>
        <v>0</v>
      </c>
      <c r="H174" s="185"/>
      <c r="I174" s="186">
        <f t="shared" si="1"/>
        <v>0</v>
      </c>
      <c r="J174" s="185"/>
      <c r="K174" s="186">
        <f t="shared" si="2"/>
        <v>0</v>
      </c>
      <c r="L174" s="186">
        <v>15</v>
      </c>
      <c r="M174" s="186">
        <f t="shared" si="3"/>
        <v>0</v>
      </c>
      <c r="N174" s="184">
        <v>5.1000000000000004E-4</v>
      </c>
      <c r="O174" s="184">
        <f t="shared" si="4"/>
        <v>0</v>
      </c>
      <c r="P174" s="184">
        <v>0</v>
      </c>
      <c r="Q174" s="184">
        <f t="shared" si="5"/>
        <v>0</v>
      </c>
      <c r="R174" s="186" t="s">
        <v>392</v>
      </c>
      <c r="S174" s="186" t="s">
        <v>156</v>
      </c>
      <c r="T174" s="187" t="s">
        <v>156</v>
      </c>
      <c r="U174" s="160">
        <v>3.1E-2</v>
      </c>
      <c r="V174" s="160">
        <f t="shared" si="6"/>
        <v>0.19</v>
      </c>
      <c r="W174" s="160"/>
      <c r="X174" s="160"/>
      <c r="Y174" s="160" t="s">
        <v>157</v>
      </c>
      <c r="Z174" s="150"/>
      <c r="AA174" s="150"/>
      <c r="AB174" s="150"/>
      <c r="AC174" s="150"/>
      <c r="AD174" s="150"/>
      <c r="AE174" s="150"/>
      <c r="AF174" s="150"/>
      <c r="AG174" s="150" t="s">
        <v>158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81">
        <v>78</v>
      </c>
      <c r="B175" s="182" t="s">
        <v>393</v>
      </c>
      <c r="C175" s="192" t="s">
        <v>394</v>
      </c>
      <c r="D175" s="183" t="s">
        <v>154</v>
      </c>
      <c r="E175" s="184">
        <v>1</v>
      </c>
      <c r="F175" s="185"/>
      <c r="G175" s="186">
        <f t="shared" si="0"/>
        <v>0</v>
      </c>
      <c r="H175" s="185"/>
      <c r="I175" s="186">
        <f t="shared" si="1"/>
        <v>0</v>
      </c>
      <c r="J175" s="185"/>
      <c r="K175" s="186">
        <f t="shared" si="2"/>
        <v>0</v>
      </c>
      <c r="L175" s="186">
        <v>15</v>
      </c>
      <c r="M175" s="186">
        <f t="shared" si="3"/>
        <v>0</v>
      </c>
      <c r="N175" s="184">
        <v>0</v>
      </c>
      <c r="O175" s="184">
        <f t="shared" si="4"/>
        <v>0</v>
      </c>
      <c r="P175" s="184">
        <v>0</v>
      </c>
      <c r="Q175" s="184">
        <f t="shared" si="5"/>
        <v>0</v>
      </c>
      <c r="R175" s="186" t="s">
        <v>325</v>
      </c>
      <c r="S175" s="186" t="s">
        <v>156</v>
      </c>
      <c r="T175" s="187" t="s">
        <v>156</v>
      </c>
      <c r="U175" s="160">
        <v>0.20699999999999999</v>
      </c>
      <c r="V175" s="160">
        <f t="shared" si="6"/>
        <v>0.21</v>
      </c>
      <c r="W175" s="160"/>
      <c r="X175" s="160"/>
      <c r="Y175" s="160" t="s">
        <v>157</v>
      </c>
      <c r="Z175" s="150"/>
      <c r="AA175" s="150"/>
      <c r="AB175" s="150"/>
      <c r="AC175" s="150"/>
      <c r="AD175" s="150"/>
      <c r="AE175" s="150"/>
      <c r="AF175" s="150"/>
      <c r="AG175" s="150" t="s">
        <v>158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81">
        <v>79</v>
      </c>
      <c r="B176" s="182" t="s">
        <v>395</v>
      </c>
      <c r="C176" s="192" t="s">
        <v>396</v>
      </c>
      <c r="D176" s="183" t="s">
        <v>154</v>
      </c>
      <c r="E176" s="184">
        <v>1</v>
      </c>
      <c r="F176" s="185"/>
      <c r="G176" s="186">
        <f t="shared" si="0"/>
        <v>0</v>
      </c>
      <c r="H176" s="185"/>
      <c r="I176" s="186">
        <f t="shared" si="1"/>
        <v>0</v>
      </c>
      <c r="J176" s="185"/>
      <c r="K176" s="186">
        <f t="shared" si="2"/>
        <v>0</v>
      </c>
      <c r="L176" s="186">
        <v>15</v>
      </c>
      <c r="M176" s="186">
        <f t="shared" si="3"/>
        <v>0</v>
      </c>
      <c r="N176" s="184">
        <v>2.5200000000000001E-3</v>
      </c>
      <c r="O176" s="184">
        <f t="shared" si="4"/>
        <v>0</v>
      </c>
      <c r="P176" s="184">
        <v>0</v>
      </c>
      <c r="Q176" s="184">
        <f t="shared" si="5"/>
        <v>0</v>
      </c>
      <c r="R176" s="186" t="s">
        <v>392</v>
      </c>
      <c r="S176" s="186" t="s">
        <v>156</v>
      </c>
      <c r="T176" s="187" t="s">
        <v>156</v>
      </c>
      <c r="U176" s="160">
        <v>0.433</v>
      </c>
      <c r="V176" s="160">
        <f t="shared" si="6"/>
        <v>0.43</v>
      </c>
      <c r="W176" s="160"/>
      <c r="X176" s="160"/>
      <c r="Y176" s="160" t="s">
        <v>157</v>
      </c>
      <c r="Z176" s="150"/>
      <c r="AA176" s="150"/>
      <c r="AB176" s="150"/>
      <c r="AC176" s="150"/>
      <c r="AD176" s="150"/>
      <c r="AE176" s="150"/>
      <c r="AF176" s="150"/>
      <c r="AG176" s="150" t="s">
        <v>158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81">
        <v>80</v>
      </c>
      <c r="B177" s="182" t="s">
        <v>397</v>
      </c>
      <c r="C177" s="192" t="s">
        <v>398</v>
      </c>
      <c r="D177" s="183" t="s">
        <v>154</v>
      </c>
      <c r="E177" s="184">
        <v>6</v>
      </c>
      <c r="F177" s="185"/>
      <c r="G177" s="186">
        <f t="shared" si="0"/>
        <v>0</v>
      </c>
      <c r="H177" s="185"/>
      <c r="I177" s="186">
        <f t="shared" si="1"/>
        <v>0</v>
      </c>
      <c r="J177" s="185"/>
      <c r="K177" s="186">
        <f t="shared" si="2"/>
        <v>0</v>
      </c>
      <c r="L177" s="186">
        <v>15</v>
      </c>
      <c r="M177" s="186">
        <f t="shared" si="3"/>
        <v>0</v>
      </c>
      <c r="N177" s="184">
        <v>8.0000000000000004E-4</v>
      </c>
      <c r="O177" s="184">
        <f t="shared" si="4"/>
        <v>0</v>
      </c>
      <c r="P177" s="184">
        <v>0</v>
      </c>
      <c r="Q177" s="184">
        <f t="shared" si="5"/>
        <v>0</v>
      </c>
      <c r="R177" s="186"/>
      <c r="S177" s="186" t="s">
        <v>259</v>
      </c>
      <c r="T177" s="187" t="s">
        <v>226</v>
      </c>
      <c r="U177" s="160">
        <v>0</v>
      </c>
      <c r="V177" s="160">
        <f t="shared" si="6"/>
        <v>0</v>
      </c>
      <c r="W177" s="160"/>
      <c r="X177" s="160"/>
      <c r="Y177" s="160" t="s">
        <v>157</v>
      </c>
      <c r="Z177" s="150"/>
      <c r="AA177" s="150"/>
      <c r="AB177" s="150"/>
      <c r="AC177" s="150"/>
      <c r="AD177" s="150"/>
      <c r="AE177" s="150"/>
      <c r="AF177" s="150"/>
      <c r="AG177" s="150" t="s">
        <v>158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81">
        <v>81</v>
      </c>
      <c r="B178" s="182" t="s">
        <v>399</v>
      </c>
      <c r="C178" s="192" t="s">
        <v>400</v>
      </c>
      <c r="D178" s="183" t="s">
        <v>401</v>
      </c>
      <c r="E178" s="184">
        <v>1.5</v>
      </c>
      <c r="F178" s="185"/>
      <c r="G178" s="186">
        <f t="shared" si="0"/>
        <v>0</v>
      </c>
      <c r="H178" s="185"/>
      <c r="I178" s="186">
        <f t="shared" si="1"/>
        <v>0</v>
      </c>
      <c r="J178" s="185"/>
      <c r="K178" s="186">
        <f t="shared" si="2"/>
        <v>0</v>
      </c>
      <c r="L178" s="186">
        <v>15</v>
      </c>
      <c r="M178" s="186">
        <f t="shared" si="3"/>
        <v>0</v>
      </c>
      <c r="N178" s="184">
        <v>1E-3</v>
      </c>
      <c r="O178" s="184">
        <f t="shared" si="4"/>
        <v>0</v>
      </c>
      <c r="P178" s="184">
        <v>0</v>
      </c>
      <c r="Q178" s="184">
        <f t="shared" si="5"/>
        <v>0</v>
      </c>
      <c r="R178" s="186"/>
      <c r="S178" s="186" t="s">
        <v>259</v>
      </c>
      <c r="T178" s="187" t="s">
        <v>226</v>
      </c>
      <c r="U178" s="160">
        <v>0</v>
      </c>
      <c r="V178" s="160">
        <f t="shared" si="6"/>
        <v>0</v>
      </c>
      <c r="W178" s="160"/>
      <c r="X178" s="160"/>
      <c r="Y178" s="160" t="s">
        <v>157</v>
      </c>
      <c r="Z178" s="150"/>
      <c r="AA178" s="150"/>
      <c r="AB178" s="150"/>
      <c r="AC178" s="150"/>
      <c r="AD178" s="150"/>
      <c r="AE178" s="150"/>
      <c r="AF178" s="150"/>
      <c r="AG178" s="150" t="s">
        <v>158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81">
        <v>82</v>
      </c>
      <c r="B179" s="182" t="s">
        <v>402</v>
      </c>
      <c r="C179" s="192" t="s">
        <v>403</v>
      </c>
      <c r="D179" s="183" t="s">
        <v>401</v>
      </c>
      <c r="E179" s="184">
        <v>4</v>
      </c>
      <c r="F179" s="185"/>
      <c r="G179" s="186">
        <f t="shared" si="0"/>
        <v>0</v>
      </c>
      <c r="H179" s="185"/>
      <c r="I179" s="186">
        <f t="shared" si="1"/>
        <v>0</v>
      </c>
      <c r="J179" s="185"/>
      <c r="K179" s="186">
        <f t="shared" si="2"/>
        <v>0</v>
      </c>
      <c r="L179" s="186">
        <v>15</v>
      </c>
      <c r="M179" s="186">
        <f t="shared" si="3"/>
        <v>0</v>
      </c>
      <c r="N179" s="184">
        <v>1E-3</v>
      </c>
      <c r="O179" s="184">
        <f t="shared" si="4"/>
        <v>0</v>
      </c>
      <c r="P179" s="184">
        <v>0</v>
      </c>
      <c r="Q179" s="184">
        <f t="shared" si="5"/>
        <v>0</v>
      </c>
      <c r="R179" s="186"/>
      <c r="S179" s="186" t="s">
        <v>259</v>
      </c>
      <c r="T179" s="187" t="s">
        <v>226</v>
      </c>
      <c r="U179" s="160">
        <v>0</v>
      </c>
      <c r="V179" s="160">
        <f t="shared" si="6"/>
        <v>0</v>
      </c>
      <c r="W179" s="160"/>
      <c r="X179" s="160"/>
      <c r="Y179" s="160" t="s">
        <v>157</v>
      </c>
      <c r="Z179" s="150"/>
      <c r="AA179" s="150"/>
      <c r="AB179" s="150"/>
      <c r="AC179" s="150"/>
      <c r="AD179" s="150"/>
      <c r="AE179" s="150"/>
      <c r="AF179" s="150"/>
      <c r="AG179" s="150" t="s">
        <v>158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81">
        <v>83</v>
      </c>
      <c r="B180" s="182" t="s">
        <v>404</v>
      </c>
      <c r="C180" s="192" t="s">
        <v>405</v>
      </c>
      <c r="D180" s="183" t="s">
        <v>314</v>
      </c>
      <c r="E180" s="184">
        <v>1</v>
      </c>
      <c r="F180" s="185"/>
      <c r="G180" s="186">
        <f t="shared" si="0"/>
        <v>0</v>
      </c>
      <c r="H180" s="185"/>
      <c r="I180" s="186">
        <f t="shared" si="1"/>
        <v>0</v>
      </c>
      <c r="J180" s="185"/>
      <c r="K180" s="186">
        <f t="shared" si="2"/>
        <v>0</v>
      </c>
      <c r="L180" s="186">
        <v>15</v>
      </c>
      <c r="M180" s="186">
        <f t="shared" si="3"/>
        <v>0</v>
      </c>
      <c r="N180" s="184">
        <v>1.0319999999999999E-2</v>
      </c>
      <c r="O180" s="184">
        <f t="shared" si="4"/>
        <v>0.01</v>
      </c>
      <c r="P180" s="184">
        <v>0</v>
      </c>
      <c r="Q180" s="184">
        <f t="shared" si="5"/>
        <v>0</v>
      </c>
      <c r="R180" s="186" t="s">
        <v>325</v>
      </c>
      <c r="S180" s="186" t="s">
        <v>156</v>
      </c>
      <c r="T180" s="187" t="s">
        <v>156</v>
      </c>
      <c r="U180" s="160">
        <v>1.1259999999999999</v>
      </c>
      <c r="V180" s="160">
        <f t="shared" si="6"/>
        <v>1.1299999999999999</v>
      </c>
      <c r="W180" s="160"/>
      <c r="X180" s="160"/>
      <c r="Y180" s="160" t="s">
        <v>157</v>
      </c>
      <c r="Z180" s="150"/>
      <c r="AA180" s="150"/>
      <c r="AB180" s="150"/>
      <c r="AC180" s="150"/>
      <c r="AD180" s="150"/>
      <c r="AE180" s="150"/>
      <c r="AF180" s="150"/>
      <c r="AG180" s="150" t="s">
        <v>158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73">
        <v>84</v>
      </c>
      <c r="B181" s="174" t="s">
        <v>406</v>
      </c>
      <c r="C181" s="189" t="s">
        <v>407</v>
      </c>
      <c r="D181" s="175" t="s">
        <v>154</v>
      </c>
      <c r="E181" s="176">
        <v>2</v>
      </c>
      <c r="F181" s="177"/>
      <c r="G181" s="178">
        <f t="shared" si="0"/>
        <v>0</v>
      </c>
      <c r="H181" s="177"/>
      <c r="I181" s="178">
        <f t="shared" si="1"/>
        <v>0</v>
      </c>
      <c r="J181" s="177"/>
      <c r="K181" s="178">
        <f t="shared" si="2"/>
        <v>0</v>
      </c>
      <c r="L181" s="178">
        <v>15</v>
      </c>
      <c r="M181" s="178">
        <f t="shared" si="3"/>
        <v>0</v>
      </c>
      <c r="N181" s="176">
        <v>0</v>
      </c>
      <c r="O181" s="176">
        <f t="shared" si="4"/>
        <v>0</v>
      </c>
      <c r="P181" s="176">
        <v>0</v>
      </c>
      <c r="Q181" s="176">
        <f t="shared" si="5"/>
        <v>0</v>
      </c>
      <c r="R181" s="178" t="s">
        <v>325</v>
      </c>
      <c r="S181" s="178" t="s">
        <v>156</v>
      </c>
      <c r="T181" s="179" t="s">
        <v>156</v>
      </c>
      <c r="U181" s="160">
        <v>0.16500000000000001</v>
      </c>
      <c r="V181" s="160">
        <f t="shared" si="6"/>
        <v>0.33</v>
      </c>
      <c r="W181" s="160"/>
      <c r="X181" s="160"/>
      <c r="Y181" s="160" t="s">
        <v>157</v>
      </c>
      <c r="Z181" s="150"/>
      <c r="AA181" s="150"/>
      <c r="AB181" s="150"/>
      <c r="AC181" s="150"/>
      <c r="AD181" s="150"/>
      <c r="AE181" s="150"/>
      <c r="AF181" s="150"/>
      <c r="AG181" s="150" t="s">
        <v>158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2" x14ac:dyDescent="0.2">
      <c r="A182" s="157"/>
      <c r="B182" s="158"/>
      <c r="C182" s="255" t="s">
        <v>408</v>
      </c>
      <c r="D182" s="256"/>
      <c r="E182" s="256"/>
      <c r="F182" s="256"/>
      <c r="G182" s="256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160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81">
        <v>85</v>
      </c>
      <c r="B183" s="182" t="s">
        <v>409</v>
      </c>
      <c r="C183" s="192" t="s">
        <v>410</v>
      </c>
      <c r="D183" s="183" t="s">
        <v>192</v>
      </c>
      <c r="E183" s="184">
        <v>7</v>
      </c>
      <c r="F183" s="185"/>
      <c r="G183" s="186">
        <f>ROUND(E183*F183,2)</f>
        <v>0</v>
      </c>
      <c r="H183" s="185"/>
      <c r="I183" s="186">
        <f>ROUND(E183*H183,2)</f>
        <v>0</v>
      </c>
      <c r="J183" s="185"/>
      <c r="K183" s="186">
        <f>ROUND(E183*J183,2)</f>
        <v>0</v>
      </c>
      <c r="L183" s="186">
        <v>15</v>
      </c>
      <c r="M183" s="186">
        <f>G183*(1+L183/100)</f>
        <v>0</v>
      </c>
      <c r="N183" s="184">
        <v>1.8000000000000001E-4</v>
      </c>
      <c r="O183" s="184">
        <f>ROUND(E183*N183,2)</f>
        <v>0</v>
      </c>
      <c r="P183" s="184">
        <v>0</v>
      </c>
      <c r="Q183" s="184">
        <f>ROUND(E183*P183,2)</f>
        <v>0</v>
      </c>
      <c r="R183" s="186" t="s">
        <v>325</v>
      </c>
      <c r="S183" s="186" t="s">
        <v>156</v>
      </c>
      <c r="T183" s="187" t="s">
        <v>156</v>
      </c>
      <c r="U183" s="160">
        <v>6.7000000000000004E-2</v>
      </c>
      <c r="V183" s="160">
        <f>ROUND(E183*U183,2)</f>
        <v>0.47</v>
      </c>
      <c r="W183" s="160"/>
      <c r="X183" s="160"/>
      <c r="Y183" s="160" t="s">
        <v>157</v>
      </c>
      <c r="Z183" s="150"/>
      <c r="AA183" s="150"/>
      <c r="AB183" s="150"/>
      <c r="AC183" s="150"/>
      <c r="AD183" s="150"/>
      <c r="AE183" s="150"/>
      <c r="AF183" s="150"/>
      <c r="AG183" s="150" t="s">
        <v>158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81">
        <v>86</v>
      </c>
      <c r="B184" s="182" t="s">
        <v>411</v>
      </c>
      <c r="C184" s="192" t="s">
        <v>412</v>
      </c>
      <c r="D184" s="183" t="s">
        <v>192</v>
      </c>
      <c r="E184" s="184">
        <v>7</v>
      </c>
      <c r="F184" s="185"/>
      <c r="G184" s="186">
        <f>ROUND(E184*F184,2)</f>
        <v>0</v>
      </c>
      <c r="H184" s="185"/>
      <c r="I184" s="186">
        <f>ROUND(E184*H184,2)</f>
        <v>0</v>
      </c>
      <c r="J184" s="185"/>
      <c r="K184" s="186">
        <f>ROUND(E184*J184,2)</f>
        <v>0</v>
      </c>
      <c r="L184" s="186">
        <v>15</v>
      </c>
      <c r="M184" s="186">
        <f>G184*(1+L184/100)</f>
        <v>0</v>
      </c>
      <c r="N184" s="184">
        <v>1.0000000000000001E-5</v>
      </c>
      <c r="O184" s="184">
        <f>ROUND(E184*N184,2)</f>
        <v>0</v>
      </c>
      <c r="P184" s="184">
        <v>0</v>
      </c>
      <c r="Q184" s="184">
        <f>ROUND(E184*P184,2)</f>
        <v>0</v>
      </c>
      <c r="R184" s="186" t="s">
        <v>325</v>
      </c>
      <c r="S184" s="186" t="s">
        <v>156</v>
      </c>
      <c r="T184" s="187" t="s">
        <v>156</v>
      </c>
      <c r="U184" s="160">
        <v>6.2E-2</v>
      </c>
      <c r="V184" s="160">
        <f>ROUND(E184*U184,2)</f>
        <v>0.43</v>
      </c>
      <c r="W184" s="160"/>
      <c r="X184" s="160"/>
      <c r="Y184" s="160" t="s">
        <v>157</v>
      </c>
      <c r="Z184" s="150"/>
      <c r="AA184" s="150"/>
      <c r="AB184" s="150"/>
      <c r="AC184" s="150"/>
      <c r="AD184" s="150"/>
      <c r="AE184" s="150"/>
      <c r="AF184" s="150"/>
      <c r="AG184" s="150" t="s">
        <v>158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73">
        <v>87</v>
      </c>
      <c r="B185" s="174" t="s">
        <v>347</v>
      </c>
      <c r="C185" s="189" t="s">
        <v>348</v>
      </c>
      <c r="D185" s="175" t="s">
        <v>332</v>
      </c>
      <c r="E185" s="176">
        <v>4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15</v>
      </c>
      <c r="M185" s="178">
        <f>G185*(1+L185/100)</f>
        <v>0</v>
      </c>
      <c r="N185" s="176">
        <v>0</v>
      </c>
      <c r="O185" s="176">
        <f>ROUND(E185*N185,2)</f>
        <v>0</v>
      </c>
      <c r="P185" s="176">
        <v>0</v>
      </c>
      <c r="Q185" s="176">
        <f>ROUND(E185*P185,2)</f>
        <v>0</v>
      </c>
      <c r="R185" s="178" t="s">
        <v>172</v>
      </c>
      <c r="S185" s="178" t="s">
        <v>156</v>
      </c>
      <c r="T185" s="179" t="s">
        <v>156</v>
      </c>
      <c r="U185" s="160">
        <v>1</v>
      </c>
      <c r="V185" s="160">
        <f>ROUND(E185*U185,2)</f>
        <v>4</v>
      </c>
      <c r="W185" s="160"/>
      <c r="X185" s="160"/>
      <c r="Y185" s="160" t="s">
        <v>157</v>
      </c>
      <c r="Z185" s="150"/>
      <c r="AA185" s="150"/>
      <c r="AB185" s="150"/>
      <c r="AC185" s="150"/>
      <c r="AD185" s="150"/>
      <c r="AE185" s="150"/>
      <c r="AF185" s="150"/>
      <c r="AG185" s="150" t="s">
        <v>158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2" x14ac:dyDescent="0.2">
      <c r="A186" s="157"/>
      <c r="B186" s="158"/>
      <c r="C186" s="253" t="s">
        <v>413</v>
      </c>
      <c r="D186" s="254"/>
      <c r="E186" s="254"/>
      <c r="F186" s="254"/>
      <c r="G186" s="254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162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73">
        <v>88</v>
      </c>
      <c r="B187" s="174" t="s">
        <v>414</v>
      </c>
      <c r="C187" s="189" t="s">
        <v>352</v>
      </c>
      <c r="D187" s="175" t="s">
        <v>314</v>
      </c>
      <c r="E187" s="176">
        <v>1</v>
      </c>
      <c r="F187" s="177"/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15</v>
      </c>
      <c r="M187" s="178">
        <f>G187*(1+L187/100)</f>
        <v>0</v>
      </c>
      <c r="N187" s="176">
        <v>3.5000000000000003E-2</v>
      </c>
      <c r="O187" s="176">
        <f>ROUND(E187*N187,2)</f>
        <v>0.04</v>
      </c>
      <c r="P187" s="176">
        <v>0</v>
      </c>
      <c r="Q187" s="176">
        <f>ROUND(E187*P187,2)</f>
        <v>0</v>
      </c>
      <c r="R187" s="178"/>
      <c r="S187" s="178" t="s">
        <v>259</v>
      </c>
      <c r="T187" s="179" t="s">
        <v>276</v>
      </c>
      <c r="U187" s="160">
        <v>0</v>
      </c>
      <c r="V187" s="160">
        <f>ROUND(E187*U187,2)</f>
        <v>0</v>
      </c>
      <c r="W187" s="160"/>
      <c r="X187" s="160"/>
      <c r="Y187" s="160" t="s">
        <v>157</v>
      </c>
      <c r="Z187" s="150"/>
      <c r="AA187" s="150"/>
      <c r="AB187" s="150"/>
      <c r="AC187" s="150"/>
      <c r="AD187" s="150"/>
      <c r="AE187" s="150"/>
      <c r="AF187" s="150"/>
      <c r="AG187" s="150" t="s">
        <v>158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2" x14ac:dyDescent="0.2">
      <c r="A188" s="157"/>
      <c r="B188" s="158"/>
      <c r="C188" s="253" t="s">
        <v>415</v>
      </c>
      <c r="D188" s="254"/>
      <c r="E188" s="254"/>
      <c r="F188" s="254"/>
      <c r="G188" s="254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50"/>
      <c r="AA188" s="150"/>
      <c r="AB188" s="150"/>
      <c r="AC188" s="150"/>
      <c r="AD188" s="150"/>
      <c r="AE188" s="150"/>
      <c r="AF188" s="150"/>
      <c r="AG188" s="150" t="s">
        <v>162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73">
        <v>89</v>
      </c>
      <c r="B189" s="174" t="s">
        <v>416</v>
      </c>
      <c r="C189" s="189" t="s">
        <v>331</v>
      </c>
      <c r="D189" s="175" t="s">
        <v>332</v>
      </c>
      <c r="E189" s="176">
        <v>6</v>
      </c>
      <c r="F189" s="177"/>
      <c r="G189" s="178">
        <f>ROUND(E189*F189,2)</f>
        <v>0</v>
      </c>
      <c r="H189" s="177"/>
      <c r="I189" s="178">
        <f>ROUND(E189*H189,2)</f>
        <v>0</v>
      </c>
      <c r="J189" s="177"/>
      <c r="K189" s="178">
        <f>ROUND(E189*J189,2)</f>
        <v>0</v>
      </c>
      <c r="L189" s="178">
        <v>15</v>
      </c>
      <c r="M189" s="178">
        <f>G189*(1+L189/100)</f>
        <v>0</v>
      </c>
      <c r="N189" s="176">
        <v>0</v>
      </c>
      <c r="O189" s="176">
        <f>ROUND(E189*N189,2)</f>
        <v>0</v>
      </c>
      <c r="P189" s="176">
        <v>0</v>
      </c>
      <c r="Q189" s="176">
        <f>ROUND(E189*P189,2)</f>
        <v>0</v>
      </c>
      <c r="R189" s="178"/>
      <c r="S189" s="178" t="s">
        <v>259</v>
      </c>
      <c r="T189" s="179" t="s">
        <v>276</v>
      </c>
      <c r="U189" s="160">
        <v>1</v>
      </c>
      <c r="V189" s="160">
        <f>ROUND(E189*U189,2)</f>
        <v>6</v>
      </c>
      <c r="W189" s="160"/>
      <c r="X189" s="160"/>
      <c r="Y189" s="160" t="s">
        <v>157</v>
      </c>
      <c r="Z189" s="150"/>
      <c r="AA189" s="150"/>
      <c r="AB189" s="150"/>
      <c r="AC189" s="150"/>
      <c r="AD189" s="150"/>
      <c r="AE189" s="150"/>
      <c r="AF189" s="150"/>
      <c r="AG189" s="150" t="s">
        <v>158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2" x14ac:dyDescent="0.2">
      <c r="A190" s="157"/>
      <c r="B190" s="158"/>
      <c r="C190" s="253" t="s">
        <v>417</v>
      </c>
      <c r="D190" s="254"/>
      <c r="E190" s="254"/>
      <c r="F190" s="254"/>
      <c r="G190" s="254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162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73">
        <v>90</v>
      </c>
      <c r="B191" s="174" t="s">
        <v>418</v>
      </c>
      <c r="C191" s="189" t="s">
        <v>419</v>
      </c>
      <c r="D191" s="175" t="s">
        <v>263</v>
      </c>
      <c r="E191" s="176">
        <v>0.10236000000000001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15</v>
      </c>
      <c r="M191" s="178">
        <f>G191*(1+L191/100)</f>
        <v>0</v>
      </c>
      <c r="N191" s="176">
        <v>0</v>
      </c>
      <c r="O191" s="176">
        <f>ROUND(E191*N191,2)</f>
        <v>0</v>
      </c>
      <c r="P191" s="176">
        <v>0</v>
      </c>
      <c r="Q191" s="176">
        <f>ROUND(E191*P191,2)</f>
        <v>0</v>
      </c>
      <c r="R191" s="178" t="s">
        <v>325</v>
      </c>
      <c r="S191" s="178" t="s">
        <v>156</v>
      </c>
      <c r="T191" s="179" t="s">
        <v>156</v>
      </c>
      <c r="U191" s="160">
        <v>1.327</v>
      </c>
      <c r="V191" s="160">
        <f>ROUND(E191*U191,2)</f>
        <v>0.14000000000000001</v>
      </c>
      <c r="W191" s="160"/>
      <c r="X191" s="160"/>
      <c r="Y191" s="160" t="s">
        <v>157</v>
      </c>
      <c r="Z191" s="150"/>
      <c r="AA191" s="150"/>
      <c r="AB191" s="150"/>
      <c r="AC191" s="150"/>
      <c r="AD191" s="150"/>
      <c r="AE191" s="150"/>
      <c r="AF191" s="150"/>
      <c r="AG191" s="150" t="s">
        <v>283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2" x14ac:dyDescent="0.2">
      <c r="A192" s="157"/>
      <c r="B192" s="158"/>
      <c r="C192" s="255" t="s">
        <v>420</v>
      </c>
      <c r="D192" s="256"/>
      <c r="E192" s="256"/>
      <c r="F192" s="256"/>
      <c r="G192" s="256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160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73">
        <v>91</v>
      </c>
      <c r="B193" s="174" t="s">
        <v>421</v>
      </c>
      <c r="C193" s="189" t="s">
        <v>422</v>
      </c>
      <c r="D193" s="175" t="s">
        <v>263</v>
      </c>
      <c r="E193" s="176">
        <v>0.10236000000000001</v>
      </c>
      <c r="F193" s="177"/>
      <c r="G193" s="178">
        <f>ROUND(E193*F193,2)</f>
        <v>0</v>
      </c>
      <c r="H193" s="177"/>
      <c r="I193" s="178">
        <f>ROUND(E193*H193,2)</f>
        <v>0</v>
      </c>
      <c r="J193" s="177"/>
      <c r="K193" s="178">
        <f>ROUND(E193*J193,2)</f>
        <v>0</v>
      </c>
      <c r="L193" s="178">
        <v>15</v>
      </c>
      <c r="M193" s="178">
        <f>G193*(1+L193/100)</f>
        <v>0</v>
      </c>
      <c r="N193" s="176">
        <v>0</v>
      </c>
      <c r="O193" s="176">
        <f>ROUND(E193*N193,2)</f>
        <v>0</v>
      </c>
      <c r="P193" s="176">
        <v>0</v>
      </c>
      <c r="Q193" s="176">
        <f>ROUND(E193*P193,2)</f>
        <v>0</v>
      </c>
      <c r="R193" s="178" t="s">
        <v>325</v>
      </c>
      <c r="S193" s="178" t="s">
        <v>156</v>
      </c>
      <c r="T193" s="179" t="s">
        <v>156</v>
      </c>
      <c r="U193" s="160">
        <v>0.72499999999999998</v>
      </c>
      <c r="V193" s="160">
        <f>ROUND(E193*U193,2)</f>
        <v>7.0000000000000007E-2</v>
      </c>
      <c r="W193" s="160"/>
      <c r="X193" s="160"/>
      <c r="Y193" s="160" t="s">
        <v>157</v>
      </c>
      <c r="Z193" s="150"/>
      <c r="AA193" s="150"/>
      <c r="AB193" s="150"/>
      <c r="AC193" s="150"/>
      <c r="AD193" s="150"/>
      <c r="AE193" s="150"/>
      <c r="AF193" s="150"/>
      <c r="AG193" s="150" t="s">
        <v>283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2" x14ac:dyDescent="0.2">
      <c r="A194" s="157"/>
      <c r="B194" s="158"/>
      <c r="C194" s="255" t="s">
        <v>420</v>
      </c>
      <c r="D194" s="256"/>
      <c r="E194" s="256"/>
      <c r="F194" s="256"/>
      <c r="G194" s="256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160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2.5" outlineLevel="1" x14ac:dyDescent="0.2">
      <c r="A195" s="173">
        <v>92</v>
      </c>
      <c r="B195" s="174" t="s">
        <v>423</v>
      </c>
      <c r="C195" s="189" t="s">
        <v>424</v>
      </c>
      <c r="D195" s="175" t="s">
        <v>263</v>
      </c>
      <c r="E195" s="176">
        <v>0.10236000000000001</v>
      </c>
      <c r="F195" s="177"/>
      <c r="G195" s="178">
        <f>ROUND(E195*F195,2)</f>
        <v>0</v>
      </c>
      <c r="H195" s="177"/>
      <c r="I195" s="178">
        <f>ROUND(E195*H195,2)</f>
        <v>0</v>
      </c>
      <c r="J195" s="177"/>
      <c r="K195" s="178">
        <f>ROUND(E195*J195,2)</f>
        <v>0</v>
      </c>
      <c r="L195" s="178">
        <v>15</v>
      </c>
      <c r="M195" s="178">
        <f>G195*(1+L195/100)</f>
        <v>0</v>
      </c>
      <c r="N195" s="176">
        <v>0</v>
      </c>
      <c r="O195" s="176">
        <f>ROUND(E195*N195,2)</f>
        <v>0</v>
      </c>
      <c r="P195" s="176">
        <v>0</v>
      </c>
      <c r="Q195" s="176">
        <f>ROUND(E195*P195,2)</f>
        <v>0</v>
      </c>
      <c r="R195" s="178" t="s">
        <v>325</v>
      </c>
      <c r="S195" s="178" t="s">
        <v>156</v>
      </c>
      <c r="T195" s="179" t="s">
        <v>156</v>
      </c>
      <c r="U195" s="160">
        <v>0</v>
      </c>
      <c r="V195" s="160">
        <f>ROUND(E195*U195,2)</f>
        <v>0</v>
      </c>
      <c r="W195" s="160"/>
      <c r="X195" s="160"/>
      <c r="Y195" s="160" t="s">
        <v>157</v>
      </c>
      <c r="Z195" s="150"/>
      <c r="AA195" s="150"/>
      <c r="AB195" s="150"/>
      <c r="AC195" s="150"/>
      <c r="AD195" s="150"/>
      <c r="AE195" s="150"/>
      <c r="AF195" s="150"/>
      <c r="AG195" s="150" t="s">
        <v>283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2" x14ac:dyDescent="0.2">
      <c r="A196" s="157"/>
      <c r="B196" s="158"/>
      <c r="C196" s="255" t="s">
        <v>420</v>
      </c>
      <c r="D196" s="256"/>
      <c r="E196" s="256"/>
      <c r="F196" s="256"/>
      <c r="G196" s="256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160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x14ac:dyDescent="0.2">
      <c r="A197" s="166" t="s">
        <v>150</v>
      </c>
      <c r="B197" s="167" t="s">
        <v>94</v>
      </c>
      <c r="C197" s="188" t="s">
        <v>95</v>
      </c>
      <c r="D197" s="168"/>
      <c r="E197" s="169"/>
      <c r="F197" s="170"/>
      <c r="G197" s="170">
        <f>SUMIF(AG198:AG247,"&lt;&gt;NOR",G198:G247)</f>
        <v>0</v>
      </c>
      <c r="H197" s="170"/>
      <c r="I197" s="170">
        <f>SUM(I198:I247)</f>
        <v>0</v>
      </c>
      <c r="J197" s="170"/>
      <c r="K197" s="170">
        <f>SUM(K198:K247)</f>
        <v>0</v>
      </c>
      <c r="L197" s="170"/>
      <c r="M197" s="170">
        <f>SUM(M198:M247)</f>
        <v>0</v>
      </c>
      <c r="N197" s="169"/>
      <c r="O197" s="169">
        <f>SUM(O198:O247)</f>
        <v>0.35000000000000009</v>
      </c>
      <c r="P197" s="169"/>
      <c r="Q197" s="169">
        <f>SUM(Q198:Q247)</f>
        <v>0.05</v>
      </c>
      <c r="R197" s="170"/>
      <c r="S197" s="170"/>
      <c r="T197" s="171"/>
      <c r="U197" s="165"/>
      <c r="V197" s="165">
        <f>SUM(V198:V247)</f>
        <v>41.470000000000006</v>
      </c>
      <c r="W197" s="165"/>
      <c r="X197" s="165"/>
      <c r="Y197" s="165"/>
      <c r="AG197" t="s">
        <v>151</v>
      </c>
    </row>
    <row r="198" spans="1:60" outlineLevel="1" x14ac:dyDescent="0.2">
      <c r="A198" s="181">
        <v>93</v>
      </c>
      <c r="B198" s="182" t="s">
        <v>425</v>
      </c>
      <c r="C198" s="192" t="s">
        <v>426</v>
      </c>
      <c r="D198" s="183" t="s">
        <v>192</v>
      </c>
      <c r="E198" s="184">
        <v>7</v>
      </c>
      <c r="F198" s="185"/>
      <c r="G198" s="186">
        <f>ROUND(E198*F198,2)</f>
        <v>0</v>
      </c>
      <c r="H198" s="185"/>
      <c r="I198" s="186">
        <f>ROUND(E198*H198,2)</f>
        <v>0</v>
      </c>
      <c r="J198" s="185"/>
      <c r="K198" s="186">
        <f>ROUND(E198*J198,2)</f>
        <v>0</v>
      </c>
      <c r="L198" s="186">
        <v>15</v>
      </c>
      <c r="M198" s="186">
        <f>G198*(1+L198/100)</f>
        <v>0</v>
      </c>
      <c r="N198" s="184">
        <v>1.1E-4</v>
      </c>
      <c r="O198" s="184">
        <f>ROUND(E198*N198,2)</f>
        <v>0</v>
      </c>
      <c r="P198" s="184">
        <v>2.15E-3</v>
      </c>
      <c r="Q198" s="184">
        <f>ROUND(E198*P198,2)</f>
        <v>0.02</v>
      </c>
      <c r="R198" s="186" t="s">
        <v>325</v>
      </c>
      <c r="S198" s="186" t="s">
        <v>156</v>
      </c>
      <c r="T198" s="187" t="s">
        <v>156</v>
      </c>
      <c r="U198" s="160">
        <v>0.03</v>
      </c>
      <c r="V198" s="160">
        <f>ROUND(E198*U198,2)</f>
        <v>0.21</v>
      </c>
      <c r="W198" s="160"/>
      <c r="X198" s="160"/>
      <c r="Y198" s="160" t="s">
        <v>157</v>
      </c>
      <c r="Z198" s="150"/>
      <c r="AA198" s="150"/>
      <c r="AB198" s="150"/>
      <c r="AC198" s="150"/>
      <c r="AD198" s="150"/>
      <c r="AE198" s="150"/>
      <c r="AF198" s="150"/>
      <c r="AG198" s="150" t="s">
        <v>158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81">
        <v>94</v>
      </c>
      <c r="B199" s="182" t="s">
        <v>427</v>
      </c>
      <c r="C199" s="192" t="s">
        <v>428</v>
      </c>
      <c r="D199" s="183" t="s">
        <v>192</v>
      </c>
      <c r="E199" s="184">
        <v>8</v>
      </c>
      <c r="F199" s="185"/>
      <c r="G199" s="186">
        <f>ROUND(E199*F199,2)</f>
        <v>0</v>
      </c>
      <c r="H199" s="185"/>
      <c r="I199" s="186">
        <f>ROUND(E199*H199,2)</f>
        <v>0</v>
      </c>
      <c r="J199" s="185"/>
      <c r="K199" s="186">
        <f>ROUND(E199*J199,2)</f>
        <v>0</v>
      </c>
      <c r="L199" s="186">
        <v>15</v>
      </c>
      <c r="M199" s="186">
        <f>G199*(1+L199/100)</f>
        <v>0</v>
      </c>
      <c r="N199" s="184">
        <v>3.8999999999999999E-4</v>
      </c>
      <c r="O199" s="184">
        <f>ROUND(E199*N199,2)</f>
        <v>0</v>
      </c>
      <c r="P199" s="184">
        <v>3.4199999999999999E-3</v>
      </c>
      <c r="Q199" s="184">
        <f>ROUND(E199*P199,2)</f>
        <v>0.03</v>
      </c>
      <c r="R199" s="186" t="s">
        <v>325</v>
      </c>
      <c r="S199" s="186" t="s">
        <v>156</v>
      </c>
      <c r="T199" s="187" t="s">
        <v>156</v>
      </c>
      <c r="U199" s="160">
        <v>4.3999999999999997E-2</v>
      </c>
      <c r="V199" s="160">
        <f>ROUND(E199*U199,2)</f>
        <v>0.35</v>
      </c>
      <c r="W199" s="160"/>
      <c r="X199" s="160"/>
      <c r="Y199" s="160" t="s">
        <v>157</v>
      </c>
      <c r="Z199" s="150"/>
      <c r="AA199" s="150"/>
      <c r="AB199" s="150"/>
      <c r="AC199" s="150"/>
      <c r="AD199" s="150"/>
      <c r="AE199" s="150"/>
      <c r="AF199" s="150"/>
      <c r="AG199" s="150" t="s">
        <v>158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73">
        <v>95</v>
      </c>
      <c r="B200" s="174" t="s">
        <v>429</v>
      </c>
      <c r="C200" s="189" t="s">
        <v>372</v>
      </c>
      <c r="D200" s="175" t="s">
        <v>263</v>
      </c>
      <c r="E200" s="176">
        <v>4.2410000000000003E-2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15</v>
      </c>
      <c r="M200" s="178">
        <f>G200*(1+L200/100)</f>
        <v>0</v>
      </c>
      <c r="N200" s="176">
        <v>0</v>
      </c>
      <c r="O200" s="176">
        <f>ROUND(E200*N200,2)</f>
        <v>0</v>
      </c>
      <c r="P200" s="176">
        <v>0</v>
      </c>
      <c r="Q200" s="176">
        <f>ROUND(E200*P200,2)</f>
        <v>0</v>
      </c>
      <c r="R200" s="178" t="s">
        <v>325</v>
      </c>
      <c r="S200" s="178" t="s">
        <v>156</v>
      </c>
      <c r="T200" s="179" t="s">
        <v>156</v>
      </c>
      <c r="U200" s="160">
        <v>3.379</v>
      </c>
      <c r="V200" s="160">
        <f>ROUND(E200*U200,2)</f>
        <v>0.14000000000000001</v>
      </c>
      <c r="W200" s="160"/>
      <c r="X200" s="160"/>
      <c r="Y200" s="160" t="s">
        <v>157</v>
      </c>
      <c r="Z200" s="150"/>
      <c r="AA200" s="150"/>
      <c r="AB200" s="150"/>
      <c r="AC200" s="150"/>
      <c r="AD200" s="150"/>
      <c r="AE200" s="150"/>
      <c r="AF200" s="150"/>
      <c r="AG200" s="150" t="s">
        <v>158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2" x14ac:dyDescent="0.2">
      <c r="A201" s="157"/>
      <c r="B201" s="158"/>
      <c r="C201" s="255" t="s">
        <v>373</v>
      </c>
      <c r="D201" s="256"/>
      <c r="E201" s="256"/>
      <c r="F201" s="256"/>
      <c r="G201" s="256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160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2" x14ac:dyDescent="0.2">
      <c r="A202" s="157"/>
      <c r="B202" s="158"/>
      <c r="C202" s="190" t="s">
        <v>430</v>
      </c>
      <c r="D202" s="161"/>
      <c r="E202" s="162">
        <v>0.04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169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73">
        <v>96</v>
      </c>
      <c r="B203" s="174" t="s">
        <v>431</v>
      </c>
      <c r="C203" s="189" t="s">
        <v>432</v>
      </c>
      <c r="D203" s="175" t="s">
        <v>192</v>
      </c>
      <c r="E203" s="176">
        <v>0.5</v>
      </c>
      <c r="F203" s="177"/>
      <c r="G203" s="178">
        <f>ROUND(E203*F203,2)</f>
        <v>0</v>
      </c>
      <c r="H203" s="177"/>
      <c r="I203" s="178">
        <f>ROUND(E203*H203,2)</f>
        <v>0</v>
      </c>
      <c r="J203" s="177"/>
      <c r="K203" s="178">
        <f>ROUND(E203*J203,2)</f>
        <v>0</v>
      </c>
      <c r="L203" s="178">
        <v>15</v>
      </c>
      <c r="M203" s="178">
        <f>G203*(1+L203/100)</f>
        <v>0</v>
      </c>
      <c r="N203" s="176">
        <v>5.0899999999999999E-3</v>
      </c>
      <c r="O203" s="176">
        <f>ROUND(E203*N203,2)</f>
        <v>0</v>
      </c>
      <c r="P203" s="176">
        <v>0</v>
      </c>
      <c r="Q203" s="176">
        <f>ROUND(E203*P203,2)</f>
        <v>0</v>
      </c>
      <c r="R203" s="178" t="s">
        <v>325</v>
      </c>
      <c r="S203" s="178" t="s">
        <v>156</v>
      </c>
      <c r="T203" s="179" t="s">
        <v>156</v>
      </c>
      <c r="U203" s="160">
        <v>0.53100000000000003</v>
      </c>
      <c r="V203" s="160">
        <f>ROUND(E203*U203,2)</f>
        <v>0.27</v>
      </c>
      <c r="W203" s="160"/>
      <c r="X203" s="160"/>
      <c r="Y203" s="160" t="s">
        <v>157</v>
      </c>
      <c r="Z203" s="150"/>
      <c r="AA203" s="150"/>
      <c r="AB203" s="150"/>
      <c r="AC203" s="150"/>
      <c r="AD203" s="150"/>
      <c r="AE203" s="150"/>
      <c r="AF203" s="150"/>
      <c r="AG203" s="150" t="s">
        <v>158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2" x14ac:dyDescent="0.2">
      <c r="A204" s="157"/>
      <c r="B204" s="158"/>
      <c r="C204" s="255" t="s">
        <v>433</v>
      </c>
      <c r="D204" s="256"/>
      <c r="E204" s="256"/>
      <c r="F204" s="256"/>
      <c r="G204" s="256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160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73">
        <v>97</v>
      </c>
      <c r="B205" s="174" t="s">
        <v>434</v>
      </c>
      <c r="C205" s="189" t="s">
        <v>435</v>
      </c>
      <c r="D205" s="175" t="s">
        <v>192</v>
      </c>
      <c r="E205" s="176">
        <v>9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15</v>
      </c>
      <c r="M205" s="178">
        <f>G205*(1+L205/100)</f>
        <v>0</v>
      </c>
      <c r="N205" s="176">
        <v>1.455E-2</v>
      </c>
      <c r="O205" s="176">
        <f>ROUND(E205*N205,2)</f>
        <v>0.13</v>
      </c>
      <c r="P205" s="176">
        <v>0</v>
      </c>
      <c r="Q205" s="176">
        <f>ROUND(E205*P205,2)</f>
        <v>0</v>
      </c>
      <c r="R205" s="178" t="s">
        <v>325</v>
      </c>
      <c r="S205" s="178" t="s">
        <v>156</v>
      </c>
      <c r="T205" s="179" t="s">
        <v>156</v>
      </c>
      <c r="U205" s="160">
        <v>0.78400000000000003</v>
      </c>
      <c r="V205" s="160">
        <f>ROUND(E205*U205,2)</f>
        <v>7.06</v>
      </c>
      <c r="W205" s="160"/>
      <c r="X205" s="160"/>
      <c r="Y205" s="160" t="s">
        <v>157</v>
      </c>
      <c r="Z205" s="150"/>
      <c r="AA205" s="150"/>
      <c r="AB205" s="150"/>
      <c r="AC205" s="150"/>
      <c r="AD205" s="150"/>
      <c r="AE205" s="150"/>
      <c r="AF205" s="150"/>
      <c r="AG205" s="150" t="s">
        <v>158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2" x14ac:dyDescent="0.2">
      <c r="A206" s="157"/>
      <c r="B206" s="158"/>
      <c r="C206" s="255" t="s">
        <v>433</v>
      </c>
      <c r="D206" s="256"/>
      <c r="E206" s="256"/>
      <c r="F206" s="256"/>
      <c r="G206" s="256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50"/>
      <c r="AA206" s="150"/>
      <c r="AB206" s="150"/>
      <c r="AC206" s="150"/>
      <c r="AD206" s="150"/>
      <c r="AE206" s="150"/>
      <c r="AF206" s="150"/>
      <c r="AG206" s="150" t="s">
        <v>160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73">
        <v>98</v>
      </c>
      <c r="B207" s="174" t="s">
        <v>436</v>
      </c>
      <c r="C207" s="189" t="s">
        <v>437</v>
      </c>
      <c r="D207" s="175" t="s">
        <v>192</v>
      </c>
      <c r="E207" s="176">
        <v>8</v>
      </c>
      <c r="F207" s="177"/>
      <c r="G207" s="178">
        <f>ROUND(E207*F207,2)</f>
        <v>0</v>
      </c>
      <c r="H207" s="177"/>
      <c r="I207" s="178">
        <f>ROUND(E207*H207,2)</f>
        <v>0</v>
      </c>
      <c r="J207" s="177"/>
      <c r="K207" s="178">
        <f>ROUND(E207*J207,2)</f>
        <v>0</v>
      </c>
      <c r="L207" s="178">
        <v>15</v>
      </c>
      <c r="M207" s="178">
        <f>G207*(1+L207/100)</f>
        <v>0</v>
      </c>
      <c r="N207" s="176">
        <v>2.1690000000000001E-2</v>
      </c>
      <c r="O207" s="176">
        <f>ROUND(E207*N207,2)</f>
        <v>0.17</v>
      </c>
      <c r="P207" s="176">
        <v>0</v>
      </c>
      <c r="Q207" s="176">
        <f>ROUND(E207*P207,2)</f>
        <v>0</v>
      </c>
      <c r="R207" s="178" t="s">
        <v>325</v>
      </c>
      <c r="S207" s="178" t="s">
        <v>156</v>
      </c>
      <c r="T207" s="179" t="s">
        <v>156</v>
      </c>
      <c r="U207" s="160">
        <v>0.79300000000000004</v>
      </c>
      <c r="V207" s="160">
        <f>ROUND(E207*U207,2)</f>
        <v>6.34</v>
      </c>
      <c r="W207" s="160"/>
      <c r="X207" s="160"/>
      <c r="Y207" s="160" t="s">
        <v>157</v>
      </c>
      <c r="Z207" s="150"/>
      <c r="AA207" s="150"/>
      <c r="AB207" s="150"/>
      <c r="AC207" s="150"/>
      <c r="AD207" s="150"/>
      <c r="AE207" s="150"/>
      <c r="AF207" s="150"/>
      <c r="AG207" s="150" t="s">
        <v>158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2" x14ac:dyDescent="0.2">
      <c r="A208" s="157"/>
      <c r="B208" s="158"/>
      <c r="C208" s="255" t="s">
        <v>433</v>
      </c>
      <c r="D208" s="256"/>
      <c r="E208" s="256"/>
      <c r="F208" s="256"/>
      <c r="G208" s="256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50"/>
      <c r="AA208" s="150"/>
      <c r="AB208" s="150"/>
      <c r="AC208" s="150"/>
      <c r="AD208" s="150"/>
      <c r="AE208" s="150"/>
      <c r="AF208" s="150"/>
      <c r="AG208" s="150" t="s">
        <v>160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81">
        <v>99</v>
      </c>
      <c r="B209" s="182" t="s">
        <v>438</v>
      </c>
      <c r="C209" s="192" t="s">
        <v>439</v>
      </c>
      <c r="D209" s="183" t="s">
        <v>154</v>
      </c>
      <c r="E209" s="184">
        <v>1</v>
      </c>
      <c r="F209" s="185"/>
      <c r="G209" s="186">
        <f>ROUND(E209*F209,2)</f>
        <v>0</v>
      </c>
      <c r="H209" s="185"/>
      <c r="I209" s="186">
        <f>ROUND(E209*H209,2)</f>
        <v>0</v>
      </c>
      <c r="J209" s="185"/>
      <c r="K209" s="186">
        <f>ROUND(E209*J209,2)</f>
        <v>0</v>
      </c>
      <c r="L209" s="186">
        <v>15</v>
      </c>
      <c r="M209" s="186">
        <f>G209*(1+L209/100)</f>
        <v>0</v>
      </c>
      <c r="N209" s="184">
        <v>2.5000000000000001E-4</v>
      </c>
      <c r="O209" s="184">
        <f>ROUND(E209*N209,2)</f>
        <v>0</v>
      </c>
      <c r="P209" s="184">
        <v>0</v>
      </c>
      <c r="Q209" s="184">
        <f>ROUND(E209*P209,2)</f>
        <v>0</v>
      </c>
      <c r="R209" s="186" t="s">
        <v>325</v>
      </c>
      <c r="S209" s="186" t="s">
        <v>156</v>
      </c>
      <c r="T209" s="187" t="s">
        <v>156</v>
      </c>
      <c r="U209" s="160">
        <v>0.31</v>
      </c>
      <c r="V209" s="160">
        <f>ROUND(E209*U209,2)</f>
        <v>0.31</v>
      </c>
      <c r="W209" s="160"/>
      <c r="X209" s="160"/>
      <c r="Y209" s="160" t="s">
        <v>157</v>
      </c>
      <c r="Z209" s="150"/>
      <c r="AA209" s="150"/>
      <c r="AB209" s="150"/>
      <c r="AC209" s="150"/>
      <c r="AD209" s="150"/>
      <c r="AE209" s="150"/>
      <c r="AF209" s="150"/>
      <c r="AG209" s="150" t="s">
        <v>158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81">
        <v>100</v>
      </c>
      <c r="B210" s="182" t="s">
        <v>440</v>
      </c>
      <c r="C210" s="192" t="s">
        <v>441</v>
      </c>
      <c r="D210" s="183" t="s">
        <v>154</v>
      </c>
      <c r="E210" s="184">
        <v>1</v>
      </c>
      <c r="F210" s="185"/>
      <c r="G210" s="186">
        <f>ROUND(E210*F210,2)</f>
        <v>0</v>
      </c>
      <c r="H210" s="185"/>
      <c r="I210" s="186">
        <f>ROUND(E210*H210,2)</f>
        <v>0</v>
      </c>
      <c r="J210" s="185"/>
      <c r="K210" s="186">
        <f>ROUND(E210*J210,2)</f>
        <v>0</v>
      </c>
      <c r="L210" s="186">
        <v>15</v>
      </c>
      <c r="M210" s="186">
        <f>G210*(1+L210/100)</f>
        <v>0</v>
      </c>
      <c r="N210" s="184">
        <v>2.5000000000000001E-4</v>
      </c>
      <c r="O210" s="184">
        <f>ROUND(E210*N210,2)</f>
        <v>0</v>
      </c>
      <c r="P210" s="184">
        <v>0</v>
      </c>
      <c r="Q210" s="184">
        <f>ROUND(E210*P210,2)</f>
        <v>0</v>
      </c>
      <c r="R210" s="186" t="s">
        <v>325</v>
      </c>
      <c r="S210" s="186" t="s">
        <v>156</v>
      </c>
      <c r="T210" s="187" t="s">
        <v>156</v>
      </c>
      <c r="U210" s="160">
        <v>0.47199999999999998</v>
      </c>
      <c r="V210" s="160">
        <f>ROUND(E210*U210,2)</f>
        <v>0.47</v>
      </c>
      <c r="W210" s="160"/>
      <c r="X210" s="160"/>
      <c r="Y210" s="160" t="s">
        <v>157</v>
      </c>
      <c r="Z210" s="150"/>
      <c r="AA210" s="150"/>
      <c r="AB210" s="150"/>
      <c r="AC210" s="150"/>
      <c r="AD210" s="150"/>
      <c r="AE210" s="150"/>
      <c r="AF210" s="150"/>
      <c r="AG210" s="150" t="s">
        <v>158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81">
        <v>101</v>
      </c>
      <c r="B211" s="182" t="s">
        <v>442</v>
      </c>
      <c r="C211" s="192" t="s">
        <v>443</v>
      </c>
      <c r="D211" s="183" t="s">
        <v>314</v>
      </c>
      <c r="E211" s="184">
        <v>2</v>
      </c>
      <c r="F211" s="185"/>
      <c r="G211" s="186">
        <f>ROUND(E211*F211,2)</f>
        <v>0</v>
      </c>
      <c r="H211" s="185"/>
      <c r="I211" s="186">
        <f>ROUND(E211*H211,2)</f>
        <v>0</v>
      </c>
      <c r="J211" s="185"/>
      <c r="K211" s="186">
        <f>ROUND(E211*J211,2)</f>
        <v>0</v>
      </c>
      <c r="L211" s="186">
        <v>15</v>
      </c>
      <c r="M211" s="186">
        <f>G211*(1+L211/100)</f>
        <v>0</v>
      </c>
      <c r="N211" s="184">
        <v>2E-3</v>
      </c>
      <c r="O211" s="184">
        <f>ROUND(E211*N211,2)</f>
        <v>0</v>
      </c>
      <c r="P211" s="184">
        <v>0</v>
      </c>
      <c r="Q211" s="184">
        <f>ROUND(E211*P211,2)</f>
        <v>0</v>
      </c>
      <c r="R211" s="186"/>
      <c r="S211" s="186" t="s">
        <v>259</v>
      </c>
      <c r="T211" s="187" t="s">
        <v>226</v>
      </c>
      <c r="U211" s="160">
        <v>0</v>
      </c>
      <c r="V211" s="160">
        <f>ROUND(E211*U211,2)</f>
        <v>0</v>
      </c>
      <c r="W211" s="160"/>
      <c r="X211" s="160"/>
      <c r="Y211" s="160" t="s">
        <v>157</v>
      </c>
      <c r="Z211" s="150"/>
      <c r="AA211" s="150"/>
      <c r="AB211" s="150"/>
      <c r="AC211" s="150"/>
      <c r="AD211" s="150"/>
      <c r="AE211" s="150"/>
      <c r="AF211" s="150"/>
      <c r="AG211" s="150" t="s">
        <v>158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73">
        <v>102</v>
      </c>
      <c r="B212" s="174" t="s">
        <v>444</v>
      </c>
      <c r="C212" s="189" t="s">
        <v>445</v>
      </c>
      <c r="D212" s="175" t="s">
        <v>314</v>
      </c>
      <c r="E212" s="176">
        <v>2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15</v>
      </c>
      <c r="M212" s="178">
        <f>G212*(1+L212/100)</f>
        <v>0</v>
      </c>
      <c r="N212" s="176">
        <v>1.5E-3</v>
      </c>
      <c r="O212" s="176">
        <f>ROUND(E212*N212,2)</f>
        <v>0</v>
      </c>
      <c r="P212" s="176">
        <v>0</v>
      </c>
      <c r="Q212" s="176">
        <f>ROUND(E212*P212,2)</f>
        <v>0</v>
      </c>
      <c r="R212" s="178"/>
      <c r="S212" s="178" t="s">
        <v>259</v>
      </c>
      <c r="T212" s="179" t="s">
        <v>226</v>
      </c>
      <c r="U212" s="160">
        <v>0</v>
      </c>
      <c r="V212" s="160">
        <f>ROUND(E212*U212,2)</f>
        <v>0</v>
      </c>
      <c r="W212" s="160"/>
      <c r="X212" s="160"/>
      <c r="Y212" s="160" t="s">
        <v>157</v>
      </c>
      <c r="Z212" s="150"/>
      <c r="AA212" s="150"/>
      <c r="AB212" s="150"/>
      <c r="AC212" s="150"/>
      <c r="AD212" s="150"/>
      <c r="AE212" s="150"/>
      <c r="AF212" s="150"/>
      <c r="AG212" s="150" t="s">
        <v>158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2" x14ac:dyDescent="0.2">
      <c r="A213" s="157"/>
      <c r="B213" s="158"/>
      <c r="C213" s="253" t="s">
        <v>446</v>
      </c>
      <c r="D213" s="254"/>
      <c r="E213" s="254"/>
      <c r="F213" s="254"/>
      <c r="G213" s="254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162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80" t="str">
        <f>C213</f>
        <v>Uzavírací kohout plynu s vestavěným termickým bezpečnostním uzavíracím ventilem ( před každým kotlem), DN20.</v>
      </c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73">
        <v>103</v>
      </c>
      <c r="B214" s="174" t="s">
        <v>447</v>
      </c>
      <c r="C214" s="189" t="s">
        <v>448</v>
      </c>
      <c r="D214" s="175" t="s">
        <v>314</v>
      </c>
      <c r="E214" s="176">
        <v>1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15</v>
      </c>
      <c r="M214" s="178">
        <f>G214*(1+L214/100)</f>
        <v>0</v>
      </c>
      <c r="N214" s="176">
        <v>3.0699999999999998E-3</v>
      </c>
      <c r="O214" s="176">
        <f>ROUND(E214*N214,2)</f>
        <v>0</v>
      </c>
      <c r="P214" s="176">
        <v>0</v>
      </c>
      <c r="Q214" s="176">
        <f>ROUND(E214*P214,2)</f>
        <v>0</v>
      </c>
      <c r="R214" s="178" t="s">
        <v>325</v>
      </c>
      <c r="S214" s="178" t="s">
        <v>156</v>
      </c>
      <c r="T214" s="179" t="s">
        <v>156</v>
      </c>
      <c r="U214" s="160">
        <v>1.415</v>
      </c>
      <c r="V214" s="160">
        <f>ROUND(E214*U214,2)</f>
        <v>1.42</v>
      </c>
      <c r="W214" s="160"/>
      <c r="X214" s="160"/>
      <c r="Y214" s="160" t="s">
        <v>157</v>
      </c>
      <c r="Z214" s="150"/>
      <c r="AA214" s="150"/>
      <c r="AB214" s="150"/>
      <c r="AC214" s="150"/>
      <c r="AD214" s="150"/>
      <c r="AE214" s="150"/>
      <c r="AF214" s="150"/>
      <c r="AG214" s="150" t="s">
        <v>158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2" x14ac:dyDescent="0.2">
      <c r="A215" s="157"/>
      <c r="B215" s="158"/>
      <c r="C215" s="255" t="s">
        <v>449</v>
      </c>
      <c r="D215" s="256"/>
      <c r="E215" s="256"/>
      <c r="F215" s="256"/>
      <c r="G215" s="256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50"/>
      <c r="AA215" s="150"/>
      <c r="AB215" s="150"/>
      <c r="AC215" s="150"/>
      <c r="AD215" s="150"/>
      <c r="AE215" s="150"/>
      <c r="AF215" s="150"/>
      <c r="AG215" s="150" t="s">
        <v>160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73">
        <v>104</v>
      </c>
      <c r="B216" s="174" t="s">
        <v>450</v>
      </c>
      <c r="C216" s="189" t="s">
        <v>451</v>
      </c>
      <c r="D216" s="175" t="s">
        <v>314</v>
      </c>
      <c r="E216" s="176">
        <v>3</v>
      </c>
      <c r="F216" s="177"/>
      <c r="G216" s="178">
        <f>ROUND(E216*F216,2)</f>
        <v>0</v>
      </c>
      <c r="H216" s="177"/>
      <c r="I216" s="178">
        <f>ROUND(E216*H216,2)</f>
        <v>0</v>
      </c>
      <c r="J216" s="177"/>
      <c r="K216" s="178">
        <f>ROUND(E216*J216,2)</f>
        <v>0</v>
      </c>
      <c r="L216" s="178">
        <v>15</v>
      </c>
      <c r="M216" s="178">
        <f>G216*(1+L216/100)</f>
        <v>0</v>
      </c>
      <c r="N216" s="176">
        <v>4.0400000000000002E-3</v>
      </c>
      <c r="O216" s="176">
        <f>ROUND(E216*N216,2)</f>
        <v>0.01</v>
      </c>
      <c r="P216" s="176">
        <v>0</v>
      </c>
      <c r="Q216" s="176">
        <f>ROUND(E216*P216,2)</f>
        <v>0</v>
      </c>
      <c r="R216" s="178" t="s">
        <v>325</v>
      </c>
      <c r="S216" s="178" t="s">
        <v>156</v>
      </c>
      <c r="T216" s="179" t="s">
        <v>156</v>
      </c>
      <c r="U216" s="160">
        <v>1.59</v>
      </c>
      <c r="V216" s="160">
        <f>ROUND(E216*U216,2)</f>
        <v>4.7699999999999996</v>
      </c>
      <c r="W216" s="160"/>
      <c r="X216" s="160"/>
      <c r="Y216" s="160" t="s">
        <v>157</v>
      </c>
      <c r="Z216" s="150"/>
      <c r="AA216" s="150"/>
      <c r="AB216" s="150"/>
      <c r="AC216" s="150"/>
      <c r="AD216" s="150"/>
      <c r="AE216" s="150"/>
      <c r="AF216" s="150"/>
      <c r="AG216" s="150" t="s">
        <v>158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2" x14ac:dyDescent="0.2">
      <c r="A217" s="157"/>
      <c r="B217" s="158"/>
      <c r="C217" s="255" t="s">
        <v>449</v>
      </c>
      <c r="D217" s="256"/>
      <c r="E217" s="256"/>
      <c r="F217" s="256"/>
      <c r="G217" s="256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160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73">
        <v>105</v>
      </c>
      <c r="B218" s="174" t="s">
        <v>452</v>
      </c>
      <c r="C218" s="189" t="s">
        <v>453</v>
      </c>
      <c r="D218" s="175" t="s">
        <v>314</v>
      </c>
      <c r="E218" s="176">
        <v>1</v>
      </c>
      <c r="F218" s="177"/>
      <c r="G218" s="178">
        <f>ROUND(E218*F218,2)</f>
        <v>0</v>
      </c>
      <c r="H218" s="177"/>
      <c r="I218" s="178">
        <f>ROUND(E218*H218,2)</f>
        <v>0</v>
      </c>
      <c r="J218" s="177"/>
      <c r="K218" s="178">
        <f>ROUND(E218*J218,2)</f>
        <v>0</v>
      </c>
      <c r="L218" s="178">
        <v>15</v>
      </c>
      <c r="M218" s="178">
        <f>G218*(1+L218/100)</f>
        <v>0</v>
      </c>
      <c r="N218" s="176">
        <v>1.031E-2</v>
      </c>
      <c r="O218" s="176">
        <f>ROUND(E218*N218,2)</f>
        <v>0.01</v>
      </c>
      <c r="P218" s="176">
        <v>0</v>
      </c>
      <c r="Q218" s="176">
        <f>ROUND(E218*P218,2)</f>
        <v>0</v>
      </c>
      <c r="R218" s="178" t="s">
        <v>325</v>
      </c>
      <c r="S218" s="178" t="s">
        <v>156</v>
      </c>
      <c r="T218" s="179" t="s">
        <v>156</v>
      </c>
      <c r="U218" s="160">
        <v>2.2829999999999999</v>
      </c>
      <c r="V218" s="160">
        <f>ROUND(E218*U218,2)</f>
        <v>2.2799999999999998</v>
      </c>
      <c r="W218" s="160"/>
      <c r="X218" s="160"/>
      <c r="Y218" s="160" t="s">
        <v>157</v>
      </c>
      <c r="Z218" s="150"/>
      <c r="AA218" s="150"/>
      <c r="AB218" s="150"/>
      <c r="AC218" s="150"/>
      <c r="AD218" s="150"/>
      <c r="AE218" s="150"/>
      <c r="AF218" s="150"/>
      <c r="AG218" s="150" t="s">
        <v>158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2" x14ac:dyDescent="0.2">
      <c r="A219" s="157"/>
      <c r="B219" s="158"/>
      <c r="C219" s="255" t="s">
        <v>449</v>
      </c>
      <c r="D219" s="256"/>
      <c r="E219" s="256"/>
      <c r="F219" s="256"/>
      <c r="G219" s="256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160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81">
        <v>106</v>
      </c>
      <c r="B220" s="182" t="s">
        <v>454</v>
      </c>
      <c r="C220" s="192" t="s">
        <v>455</v>
      </c>
      <c r="D220" s="183" t="s">
        <v>154</v>
      </c>
      <c r="E220" s="184">
        <v>1</v>
      </c>
      <c r="F220" s="185"/>
      <c r="G220" s="186">
        <f t="shared" ref="G220:G236" si="7">ROUND(E220*F220,2)</f>
        <v>0</v>
      </c>
      <c r="H220" s="185"/>
      <c r="I220" s="186">
        <f t="shared" ref="I220:I236" si="8">ROUND(E220*H220,2)</f>
        <v>0</v>
      </c>
      <c r="J220" s="185"/>
      <c r="K220" s="186">
        <f t="shared" ref="K220:K236" si="9">ROUND(E220*J220,2)</f>
        <v>0</v>
      </c>
      <c r="L220" s="186">
        <v>15</v>
      </c>
      <c r="M220" s="186">
        <f t="shared" ref="M220:M236" si="10">G220*(1+L220/100)</f>
        <v>0</v>
      </c>
      <c r="N220" s="184">
        <v>9.3000000000000005E-4</v>
      </c>
      <c r="O220" s="184">
        <f t="shared" ref="O220:O236" si="11">ROUND(E220*N220,2)</f>
        <v>0</v>
      </c>
      <c r="P220" s="184">
        <v>0</v>
      </c>
      <c r="Q220" s="184">
        <f t="shared" ref="Q220:Q236" si="12">ROUND(E220*P220,2)</f>
        <v>0</v>
      </c>
      <c r="R220" s="186" t="s">
        <v>325</v>
      </c>
      <c r="S220" s="186" t="s">
        <v>156</v>
      </c>
      <c r="T220" s="187" t="s">
        <v>156</v>
      </c>
      <c r="U220" s="160">
        <v>0.42399999999999999</v>
      </c>
      <c r="V220" s="160">
        <f t="shared" ref="V220:V236" si="13">ROUND(E220*U220,2)</f>
        <v>0.42</v>
      </c>
      <c r="W220" s="160"/>
      <c r="X220" s="160"/>
      <c r="Y220" s="160" t="s">
        <v>157</v>
      </c>
      <c r="Z220" s="150"/>
      <c r="AA220" s="150"/>
      <c r="AB220" s="150"/>
      <c r="AC220" s="150"/>
      <c r="AD220" s="150"/>
      <c r="AE220" s="150"/>
      <c r="AF220" s="150"/>
      <c r="AG220" s="150" t="s">
        <v>158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81">
        <v>107</v>
      </c>
      <c r="B221" s="182" t="s">
        <v>456</v>
      </c>
      <c r="C221" s="192" t="s">
        <v>457</v>
      </c>
      <c r="D221" s="183" t="s">
        <v>154</v>
      </c>
      <c r="E221" s="184">
        <v>1</v>
      </c>
      <c r="F221" s="185"/>
      <c r="G221" s="186">
        <f t="shared" si="7"/>
        <v>0</v>
      </c>
      <c r="H221" s="185"/>
      <c r="I221" s="186">
        <f t="shared" si="8"/>
        <v>0</v>
      </c>
      <c r="J221" s="185"/>
      <c r="K221" s="186">
        <f t="shared" si="9"/>
        <v>0</v>
      </c>
      <c r="L221" s="186">
        <v>15</v>
      </c>
      <c r="M221" s="186">
        <f t="shared" si="10"/>
        <v>0</v>
      </c>
      <c r="N221" s="184">
        <v>1.0399999999999999E-3</v>
      </c>
      <c r="O221" s="184">
        <f t="shared" si="11"/>
        <v>0</v>
      </c>
      <c r="P221" s="184">
        <v>0</v>
      </c>
      <c r="Q221" s="184">
        <f t="shared" si="12"/>
        <v>0</v>
      </c>
      <c r="R221" s="186" t="s">
        <v>325</v>
      </c>
      <c r="S221" s="186" t="s">
        <v>156</v>
      </c>
      <c r="T221" s="187" t="s">
        <v>156</v>
      </c>
      <c r="U221" s="160">
        <v>0.42399999999999999</v>
      </c>
      <c r="V221" s="160">
        <f t="shared" si="13"/>
        <v>0.42</v>
      </c>
      <c r="W221" s="160"/>
      <c r="X221" s="160"/>
      <c r="Y221" s="160" t="s">
        <v>157</v>
      </c>
      <c r="Z221" s="150"/>
      <c r="AA221" s="150"/>
      <c r="AB221" s="150"/>
      <c r="AC221" s="150"/>
      <c r="AD221" s="150"/>
      <c r="AE221" s="150"/>
      <c r="AF221" s="150"/>
      <c r="AG221" s="150" t="s">
        <v>158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81">
        <v>108</v>
      </c>
      <c r="B222" s="182" t="s">
        <v>458</v>
      </c>
      <c r="C222" s="192" t="s">
        <v>459</v>
      </c>
      <c r="D222" s="183" t="s">
        <v>154</v>
      </c>
      <c r="E222" s="184">
        <v>1</v>
      </c>
      <c r="F222" s="185"/>
      <c r="G222" s="186">
        <f t="shared" si="7"/>
        <v>0</v>
      </c>
      <c r="H222" s="185"/>
      <c r="I222" s="186">
        <f t="shared" si="8"/>
        <v>0</v>
      </c>
      <c r="J222" s="185"/>
      <c r="K222" s="186">
        <f t="shared" si="9"/>
        <v>0</v>
      </c>
      <c r="L222" s="186">
        <v>15</v>
      </c>
      <c r="M222" s="186">
        <f t="shared" si="10"/>
        <v>0</v>
      </c>
      <c r="N222" s="184">
        <v>2.3000000000000001E-4</v>
      </c>
      <c r="O222" s="184">
        <f t="shared" si="11"/>
        <v>0</v>
      </c>
      <c r="P222" s="184">
        <v>0</v>
      </c>
      <c r="Q222" s="184">
        <f t="shared" si="12"/>
        <v>0</v>
      </c>
      <c r="R222" s="186" t="s">
        <v>325</v>
      </c>
      <c r="S222" s="186" t="s">
        <v>156</v>
      </c>
      <c r="T222" s="187" t="s">
        <v>156</v>
      </c>
      <c r="U222" s="160">
        <v>0.16600000000000001</v>
      </c>
      <c r="V222" s="160">
        <f t="shared" si="13"/>
        <v>0.17</v>
      </c>
      <c r="W222" s="160"/>
      <c r="X222" s="160"/>
      <c r="Y222" s="160" t="s">
        <v>157</v>
      </c>
      <c r="Z222" s="150"/>
      <c r="AA222" s="150"/>
      <c r="AB222" s="150"/>
      <c r="AC222" s="150"/>
      <c r="AD222" s="150"/>
      <c r="AE222" s="150"/>
      <c r="AF222" s="150"/>
      <c r="AG222" s="150" t="s">
        <v>158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81">
        <v>109</v>
      </c>
      <c r="B223" s="182" t="s">
        <v>460</v>
      </c>
      <c r="C223" s="192" t="s">
        <v>461</v>
      </c>
      <c r="D223" s="183" t="s">
        <v>154</v>
      </c>
      <c r="E223" s="184">
        <v>1</v>
      </c>
      <c r="F223" s="185"/>
      <c r="G223" s="186">
        <f t="shared" si="7"/>
        <v>0</v>
      </c>
      <c r="H223" s="185"/>
      <c r="I223" s="186">
        <f t="shared" si="8"/>
        <v>0</v>
      </c>
      <c r="J223" s="185"/>
      <c r="K223" s="186">
        <f t="shared" si="9"/>
        <v>0</v>
      </c>
      <c r="L223" s="186">
        <v>15</v>
      </c>
      <c r="M223" s="186">
        <f t="shared" si="10"/>
        <v>0</v>
      </c>
      <c r="N223" s="184">
        <v>3.6999999999999999E-4</v>
      </c>
      <c r="O223" s="184">
        <f t="shared" si="11"/>
        <v>0</v>
      </c>
      <c r="P223" s="184">
        <v>0</v>
      </c>
      <c r="Q223" s="184">
        <f t="shared" si="12"/>
        <v>0</v>
      </c>
      <c r="R223" s="186" t="s">
        <v>325</v>
      </c>
      <c r="S223" s="186" t="s">
        <v>156</v>
      </c>
      <c r="T223" s="187" t="s">
        <v>156</v>
      </c>
      <c r="U223" s="160">
        <v>0.20599999999999999</v>
      </c>
      <c r="V223" s="160">
        <f t="shared" si="13"/>
        <v>0.21</v>
      </c>
      <c r="W223" s="160"/>
      <c r="X223" s="160"/>
      <c r="Y223" s="160" t="s">
        <v>157</v>
      </c>
      <c r="Z223" s="150"/>
      <c r="AA223" s="150"/>
      <c r="AB223" s="150"/>
      <c r="AC223" s="150"/>
      <c r="AD223" s="150"/>
      <c r="AE223" s="150"/>
      <c r="AF223" s="150"/>
      <c r="AG223" s="150" t="s">
        <v>158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81">
        <v>110</v>
      </c>
      <c r="B224" s="182" t="s">
        <v>462</v>
      </c>
      <c r="C224" s="192" t="s">
        <v>463</v>
      </c>
      <c r="D224" s="183" t="s">
        <v>154</v>
      </c>
      <c r="E224" s="184">
        <v>1</v>
      </c>
      <c r="F224" s="185"/>
      <c r="G224" s="186">
        <f t="shared" si="7"/>
        <v>0</v>
      </c>
      <c r="H224" s="185"/>
      <c r="I224" s="186">
        <f t="shared" si="8"/>
        <v>0</v>
      </c>
      <c r="J224" s="185"/>
      <c r="K224" s="186">
        <f t="shared" si="9"/>
        <v>0</v>
      </c>
      <c r="L224" s="186">
        <v>15</v>
      </c>
      <c r="M224" s="186">
        <f t="shared" si="10"/>
        <v>0</v>
      </c>
      <c r="N224" s="184">
        <v>1.3600000000000001E-3</v>
      </c>
      <c r="O224" s="184">
        <f t="shared" si="11"/>
        <v>0</v>
      </c>
      <c r="P224" s="184">
        <v>0</v>
      </c>
      <c r="Q224" s="184">
        <f t="shared" si="12"/>
        <v>0</v>
      </c>
      <c r="R224" s="186" t="s">
        <v>325</v>
      </c>
      <c r="S224" s="186" t="s">
        <v>156</v>
      </c>
      <c r="T224" s="187" t="s">
        <v>156</v>
      </c>
      <c r="U224" s="160">
        <v>0.35099999999999998</v>
      </c>
      <c r="V224" s="160">
        <f t="shared" si="13"/>
        <v>0.35</v>
      </c>
      <c r="W224" s="160"/>
      <c r="X224" s="160"/>
      <c r="Y224" s="160" t="s">
        <v>157</v>
      </c>
      <c r="Z224" s="150"/>
      <c r="AA224" s="150"/>
      <c r="AB224" s="150"/>
      <c r="AC224" s="150"/>
      <c r="AD224" s="150"/>
      <c r="AE224" s="150"/>
      <c r="AF224" s="150"/>
      <c r="AG224" s="150" t="s">
        <v>158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81">
        <v>111</v>
      </c>
      <c r="B225" s="182" t="s">
        <v>464</v>
      </c>
      <c r="C225" s="192" t="s">
        <v>465</v>
      </c>
      <c r="D225" s="183" t="s">
        <v>154</v>
      </c>
      <c r="E225" s="184">
        <v>2</v>
      </c>
      <c r="F225" s="185"/>
      <c r="G225" s="186">
        <f t="shared" si="7"/>
        <v>0</v>
      </c>
      <c r="H225" s="185"/>
      <c r="I225" s="186">
        <f t="shared" si="8"/>
        <v>0</v>
      </c>
      <c r="J225" s="185"/>
      <c r="K225" s="186">
        <f t="shared" si="9"/>
        <v>0</v>
      </c>
      <c r="L225" s="186">
        <v>15</v>
      </c>
      <c r="M225" s="186">
        <f t="shared" si="10"/>
        <v>0</v>
      </c>
      <c r="N225" s="184">
        <v>2.9999999999999997E-4</v>
      </c>
      <c r="O225" s="184">
        <f t="shared" si="11"/>
        <v>0</v>
      </c>
      <c r="P225" s="184">
        <v>0</v>
      </c>
      <c r="Q225" s="184">
        <f t="shared" si="12"/>
        <v>0</v>
      </c>
      <c r="R225" s="186"/>
      <c r="S225" s="186" t="s">
        <v>259</v>
      </c>
      <c r="T225" s="187" t="s">
        <v>226</v>
      </c>
      <c r="U225" s="160">
        <v>0</v>
      </c>
      <c r="V225" s="160">
        <f t="shared" si="13"/>
        <v>0</v>
      </c>
      <c r="W225" s="160"/>
      <c r="X225" s="160"/>
      <c r="Y225" s="160" t="s">
        <v>157</v>
      </c>
      <c r="Z225" s="150"/>
      <c r="AA225" s="150"/>
      <c r="AB225" s="150"/>
      <c r="AC225" s="150"/>
      <c r="AD225" s="150"/>
      <c r="AE225" s="150"/>
      <c r="AF225" s="150"/>
      <c r="AG225" s="150" t="s">
        <v>158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ht="22.5" outlineLevel="1" x14ac:dyDescent="0.2">
      <c r="A226" s="181">
        <v>112</v>
      </c>
      <c r="B226" s="182" t="s">
        <v>466</v>
      </c>
      <c r="C226" s="192" t="s">
        <v>467</v>
      </c>
      <c r="D226" s="183" t="s">
        <v>314</v>
      </c>
      <c r="E226" s="184">
        <v>1</v>
      </c>
      <c r="F226" s="185"/>
      <c r="G226" s="186">
        <f t="shared" si="7"/>
        <v>0</v>
      </c>
      <c r="H226" s="185"/>
      <c r="I226" s="186">
        <f t="shared" si="8"/>
        <v>0</v>
      </c>
      <c r="J226" s="185"/>
      <c r="K226" s="186">
        <f t="shared" si="9"/>
        <v>0</v>
      </c>
      <c r="L226" s="186">
        <v>15</v>
      </c>
      <c r="M226" s="186">
        <f t="shared" si="10"/>
        <v>0</v>
      </c>
      <c r="N226" s="184">
        <v>0.01</v>
      </c>
      <c r="O226" s="184">
        <f t="shared" si="11"/>
        <v>0.01</v>
      </c>
      <c r="P226" s="184">
        <v>0</v>
      </c>
      <c r="Q226" s="184">
        <f t="shared" si="12"/>
        <v>0</v>
      </c>
      <c r="R226" s="186"/>
      <c r="S226" s="186" t="s">
        <v>259</v>
      </c>
      <c r="T226" s="187" t="s">
        <v>226</v>
      </c>
      <c r="U226" s="160">
        <v>0</v>
      </c>
      <c r="V226" s="160">
        <f t="shared" si="13"/>
        <v>0</v>
      </c>
      <c r="W226" s="160"/>
      <c r="X226" s="160"/>
      <c r="Y226" s="160" t="s">
        <v>157</v>
      </c>
      <c r="Z226" s="150"/>
      <c r="AA226" s="150"/>
      <c r="AB226" s="150"/>
      <c r="AC226" s="150"/>
      <c r="AD226" s="150"/>
      <c r="AE226" s="150"/>
      <c r="AF226" s="150"/>
      <c r="AG226" s="150" t="s">
        <v>158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81">
        <v>113</v>
      </c>
      <c r="B227" s="182" t="s">
        <v>468</v>
      </c>
      <c r="C227" s="192" t="s">
        <v>469</v>
      </c>
      <c r="D227" s="183" t="s">
        <v>154</v>
      </c>
      <c r="E227" s="184">
        <v>1</v>
      </c>
      <c r="F227" s="185"/>
      <c r="G227" s="186">
        <f t="shared" si="7"/>
        <v>0</v>
      </c>
      <c r="H227" s="185"/>
      <c r="I227" s="186">
        <f t="shared" si="8"/>
        <v>0</v>
      </c>
      <c r="J227" s="185"/>
      <c r="K227" s="186">
        <f t="shared" si="9"/>
        <v>0</v>
      </c>
      <c r="L227" s="186">
        <v>15</v>
      </c>
      <c r="M227" s="186">
        <f t="shared" si="10"/>
        <v>0</v>
      </c>
      <c r="N227" s="184">
        <v>3.0000000000000001E-5</v>
      </c>
      <c r="O227" s="184">
        <f t="shared" si="11"/>
        <v>0</v>
      </c>
      <c r="P227" s="184">
        <v>0</v>
      </c>
      <c r="Q227" s="184">
        <f t="shared" si="12"/>
        <v>0</v>
      </c>
      <c r="R227" s="186" t="s">
        <v>325</v>
      </c>
      <c r="S227" s="186" t="s">
        <v>156</v>
      </c>
      <c r="T227" s="187" t="s">
        <v>156</v>
      </c>
      <c r="U227" s="160">
        <v>0.16600000000000001</v>
      </c>
      <c r="V227" s="160">
        <f t="shared" si="13"/>
        <v>0.17</v>
      </c>
      <c r="W227" s="160"/>
      <c r="X227" s="160"/>
      <c r="Y227" s="160" t="s">
        <v>157</v>
      </c>
      <c r="Z227" s="150"/>
      <c r="AA227" s="150"/>
      <c r="AB227" s="150"/>
      <c r="AC227" s="150"/>
      <c r="AD227" s="150"/>
      <c r="AE227" s="150"/>
      <c r="AF227" s="150"/>
      <c r="AG227" s="150" t="s">
        <v>158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81">
        <v>114</v>
      </c>
      <c r="B228" s="182" t="s">
        <v>470</v>
      </c>
      <c r="C228" s="192" t="s">
        <v>471</v>
      </c>
      <c r="D228" s="183" t="s">
        <v>154</v>
      </c>
      <c r="E228" s="184">
        <v>6</v>
      </c>
      <c r="F228" s="185"/>
      <c r="G228" s="186">
        <f t="shared" si="7"/>
        <v>0</v>
      </c>
      <c r="H228" s="185"/>
      <c r="I228" s="186">
        <f t="shared" si="8"/>
        <v>0</v>
      </c>
      <c r="J228" s="185"/>
      <c r="K228" s="186">
        <f t="shared" si="9"/>
        <v>0</v>
      </c>
      <c r="L228" s="186">
        <v>15</v>
      </c>
      <c r="M228" s="186">
        <f t="shared" si="10"/>
        <v>0</v>
      </c>
      <c r="N228" s="184">
        <v>3.0000000000000001E-5</v>
      </c>
      <c r="O228" s="184">
        <f t="shared" si="11"/>
        <v>0</v>
      </c>
      <c r="P228" s="184">
        <v>0</v>
      </c>
      <c r="Q228" s="184">
        <f t="shared" si="12"/>
        <v>0</v>
      </c>
      <c r="R228" s="186" t="s">
        <v>325</v>
      </c>
      <c r="S228" s="186" t="s">
        <v>156</v>
      </c>
      <c r="T228" s="187" t="s">
        <v>156</v>
      </c>
      <c r="U228" s="160">
        <v>0.20599999999999999</v>
      </c>
      <c r="V228" s="160">
        <f t="shared" si="13"/>
        <v>1.24</v>
      </c>
      <c r="W228" s="160"/>
      <c r="X228" s="160"/>
      <c r="Y228" s="160" t="s">
        <v>157</v>
      </c>
      <c r="Z228" s="150"/>
      <c r="AA228" s="150"/>
      <c r="AB228" s="150"/>
      <c r="AC228" s="150"/>
      <c r="AD228" s="150"/>
      <c r="AE228" s="150"/>
      <c r="AF228" s="150"/>
      <c r="AG228" s="150" t="s">
        <v>158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81">
        <v>115</v>
      </c>
      <c r="B229" s="182" t="s">
        <v>472</v>
      </c>
      <c r="C229" s="192" t="s">
        <v>473</v>
      </c>
      <c r="D229" s="183" t="s">
        <v>154</v>
      </c>
      <c r="E229" s="184">
        <v>1</v>
      </c>
      <c r="F229" s="185"/>
      <c r="G229" s="186">
        <f t="shared" si="7"/>
        <v>0</v>
      </c>
      <c r="H229" s="185"/>
      <c r="I229" s="186">
        <f t="shared" si="8"/>
        <v>0</v>
      </c>
      <c r="J229" s="185"/>
      <c r="K229" s="186">
        <f t="shared" si="9"/>
        <v>0</v>
      </c>
      <c r="L229" s="186">
        <v>15</v>
      </c>
      <c r="M229" s="186">
        <f t="shared" si="10"/>
        <v>0</v>
      </c>
      <c r="N229" s="184">
        <v>3.0000000000000001E-5</v>
      </c>
      <c r="O229" s="184">
        <f t="shared" si="11"/>
        <v>0</v>
      </c>
      <c r="P229" s="184">
        <v>0</v>
      </c>
      <c r="Q229" s="184">
        <f t="shared" si="12"/>
        <v>0</v>
      </c>
      <c r="R229" s="186" t="s">
        <v>325</v>
      </c>
      <c r="S229" s="186" t="s">
        <v>156</v>
      </c>
      <c r="T229" s="187" t="s">
        <v>156</v>
      </c>
      <c r="U229" s="160">
        <v>0.42399999999999999</v>
      </c>
      <c r="V229" s="160">
        <f t="shared" si="13"/>
        <v>0.42</v>
      </c>
      <c r="W229" s="160"/>
      <c r="X229" s="160"/>
      <c r="Y229" s="160" t="s">
        <v>157</v>
      </c>
      <c r="Z229" s="150"/>
      <c r="AA229" s="150"/>
      <c r="AB229" s="150"/>
      <c r="AC229" s="150"/>
      <c r="AD229" s="150"/>
      <c r="AE229" s="150"/>
      <c r="AF229" s="150"/>
      <c r="AG229" s="150" t="s">
        <v>158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81">
        <v>116</v>
      </c>
      <c r="B230" s="182" t="s">
        <v>474</v>
      </c>
      <c r="C230" s="192" t="s">
        <v>475</v>
      </c>
      <c r="D230" s="183" t="s">
        <v>154</v>
      </c>
      <c r="E230" s="184">
        <v>1</v>
      </c>
      <c r="F230" s="185"/>
      <c r="G230" s="186">
        <f t="shared" si="7"/>
        <v>0</v>
      </c>
      <c r="H230" s="185"/>
      <c r="I230" s="186">
        <f t="shared" si="8"/>
        <v>0</v>
      </c>
      <c r="J230" s="185"/>
      <c r="K230" s="186">
        <f t="shared" si="9"/>
        <v>0</v>
      </c>
      <c r="L230" s="186">
        <v>15</v>
      </c>
      <c r="M230" s="186">
        <f t="shared" si="10"/>
        <v>0</v>
      </c>
      <c r="N230" s="184">
        <v>2E-3</v>
      </c>
      <c r="O230" s="184">
        <f t="shared" si="11"/>
        <v>0</v>
      </c>
      <c r="P230" s="184">
        <v>0</v>
      </c>
      <c r="Q230" s="184">
        <f t="shared" si="12"/>
        <v>0</v>
      </c>
      <c r="R230" s="186"/>
      <c r="S230" s="186" t="s">
        <v>259</v>
      </c>
      <c r="T230" s="187" t="s">
        <v>226</v>
      </c>
      <c r="U230" s="160">
        <v>0</v>
      </c>
      <c r="V230" s="160">
        <f t="shared" si="13"/>
        <v>0</v>
      </c>
      <c r="W230" s="160"/>
      <c r="X230" s="160"/>
      <c r="Y230" s="160" t="s">
        <v>157</v>
      </c>
      <c r="Z230" s="150"/>
      <c r="AA230" s="150"/>
      <c r="AB230" s="150"/>
      <c r="AC230" s="150"/>
      <c r="AD230" s="150"/>
      <c r="AE230" s="150"/>
      <c r="AF230" s="150"/>
      <c r="AG230" s="150" t="s">
        <v>158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81">
        <v>117</v>
      </c>
      <c r="B231" s="182" t="s">
        <v>476</v>
      </c>
      <c r="C231" s="192" t="s">
        <v>477</v>
      </c>
      <c r="D231" s="183" t="s">
        <v>154</v>
      </c>
      <c r="E231" s="184">
        <v>1</v>
      </c>
      <c r="F231" s="185"/>
      <c r="G231" s="186">
        <f t="shared" si="7"/>
        <v>0</v>
      </c>
      <c r="H231" s="185"/>
      <c r="I231" s="186">
        <f t="shared" si="8"/>
        <v>0</v>
      </c>
      <c r="J231" s="185"/>
      <c r="K231" s="186">
        <f t="shared" si="9"/>
        <v>0</v>
      </c>
      <c r="L231" s="186">
        <v>15</v>
      </c>
      <c r="M231" s="186">
        <f t="shared" si="10"/>
        <v>0</v>
      </c>
      <c r="N231" s="184">
        <v>5.0000000000000001E-4</v>
      </c>
      <c r="O231" s="184">
        <f t="shared" si="11"/>
        <v>0</v>
      </c>
      <c r="P231" s="184">
        <v>0</v>
      </c>
      <c r="Q231" s="184">
        <f t="shared" si="12"/>
        <v>0</v>
      </c>
      <c r="R231" s="186"/>
      <c r="S231" s="186" t="s">
        <v>259</v>
      </c>
      <c r="T231" s="187" t="s">
        <v>226</v>
      </c>
      <c r="U231" s="160">
        <v>0</v>
      </c>
      <c r="V231" s="160">
        <f t="shared" si="13"/>
        <v>0</v>
      </c>
      <c r="W231" s="160"/>
      <c r="X231" s="160"/>
      <c r="Y231" s="160" t="s">
        <v>157</v>
      </c>
      <c r="Z231" s="150"/>
      <c r="AA231" s="150"/>
      <c r="AB231" s="150"/>
      <c r="AC231" s="150"/>
      <c r="AD231" s="150"/>
      <c r="AE231" s="150"/>
      <c r="AF231" s="150"/>
      <c r="AG231" s="150" t="s">
        <v>158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81">
        <v>118</v>
      </c>
      <c r="B232" s="182" t="s">
        <v>478</v>
      </c>
      <c r="C232" s="192" t="s">
        <v>479</v>
      </c>
      <c r="D232" s="183" t="s">
        <v>314</v>
      </c>
      <c r="E232" s="184">
        <v>1</v>
      </c>
      <c r="F232" s="185"/>
      <c r="G232" s="186">
        <f t="shared" si="7"/>
        <v>0</v>
      </c>
      <c r="H232" s="185"/>
      <c r="I232" s="186">
        <f t="shared" si="8"/>
        <v>0</v>
      </c>
      <c r="J232" s="185"/>
      <c r="K232" s="186">
        <f t="shared" si="9"/>
        <v>0</v>
      </c>
      <c r="L232" s="186">
        <v>15</v>
      </c>
      <c r="M232" s="186">
        <f t="shared" si="10"/>
        <v>0</v>
      </c>
      <c r="N232" s="184">
        <v>1E-4</v>
      </c>
      <c r="O232" s="184">
        <f t="shared" si="11"/>
        <v>0</v>
      </c>
      <c r="P232" s="184">
        <v>0</v>
      </c>
      <c r="Q232" s="184">
        <f t="shared" si="12"/>
        <v>0</v>
      </c>
      <c r="R232" s="186"/>
      <c r="S232" s="186" t="s">
        <v>259</v>
      </c>
      <c r="T232" s="187" t="s">
        <v>226</v>
      </c>
      <c r="U232" s="160">
        <v>0</v>
      </c>
      <c r="V232" s="160">
        <f t="shared" si="13"/>
        <v>0</v>
      </c>
      <c r="W232" s="160"/>
      <c r="X232" s="160"/>
      <c r="Y232" s="160" t="s">
        <v>157</v>
      </c>
      <c r="Z232" s="150"/>
      <c r="AA232" s="150"/>
      <c r="AB232" s="150"/>
      <c r="AC232" s="150"/>
      <c r="AD232" s="150"/>
      <c r="AE232" s="150"/>
      <c r="AF232" s="150"/>
      <c r="AG232" s="150" t="s">
        <v>158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ht="22.5" outlineLevel="1" x14ac:dyDescent="0.2">
      <c r="A233" s="181">
        <v>119</v>
      </c>
      <c r="B233" s="182" t="s">
        <v>480</v>
      </c>
      <c r="C233" s="192" t="s">
        <v>481</v>
      </c>
      <c r="D233" s="183" t="s">
        <v>154</v>
      </c>
      <c r="E233" s="184">
        <v>2</v>
      </c>
      <c r="F233" s="185"/>
      <c r="G233" s="186">
        <f t="shared" si="7"/>
        <v>0</v>
      </c>
      <c r="H233" s="185"/>
      <c r="I233" s="186">
        <f t="shared" si="8"/>
        <v>0</v>
      </c>
      <c r="J233" s="185"/>
      <c r="K233" s="186">
        <f t="shared" si="9"/>
        <v>0</v>
      </c>
      <c r="L233" s="186">
        <v>15</v>
      </c>
      <c r="M233" s="186">
        <f t="shared" si="10"/>
        <v>0</v>
      </c>
      <c r="N233" s="184">
        <v>0</v>
      </c>
      <c r="O233" s="184">
        <f t="shared" si="11"/>
        <v>0</v>
      </c>
      <c r="P233" s="184">
        <v>0</v>
      </c>
      <c r="Q233" s="184">
        <f t="shared" si="12"/>
        <v>0</v>
      </c>
      <c r="R233" s="186" t="s">
        <v>325</v>
      </c>
      <c r="S233" s="186" t="s">
        <v>156</v>
      </c>
      <c r="T233" s="187" t="s">
        <v>156</v>
      </c>
      <c r="U233" s="160">
        <v>6.4000000000000001E-2</v>
      </c>
      <c r="V233" s="160">
        <f t="shared" si="13"/>
        <v>0.13</v>
      </c>
      <c r="W233" s="160"/>
      <c r="X233" s="160"/>
      <c r="Y233" s="160" t="s">
        <v>157</v>
      </c>
      <c r="Z233" s="150"/>
      <c r="AA233" s="150"/>
      <c r="AB233" s="150"/>
      <c r="AC233" s="150"/>
      <c r="AD233" s="150"/>
      <c r="AE233" s="150"/>
      <c r="AF233" s="150"/>
      <c r="AG233" s="150" t="s">
        <v>158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22.5" outlineLevel="1" x14ac:dyDescent="0.2">
      <c r="A234" s="181">
        <v>120</v>
      </c>
      <c r="B234" s="182" t="s">
        <v>482</v>
      </c>
      <c r="C234" s="192" t="s">
        <v>483</v>
      </c>
      <c r="D234" s="183" t="s">
        <v>192</v>
      </c>
      <c r="E234" s="184">
        <v>17</v>
      </c>
      <c r="F234" s="185"/>
      <c r="G234" s="186">
        <f t="shared" si="7"/>
        <v>0</v>
      </c>
      <c r="H234" s="185"/>
      <c r="I234" s="186">
        <f t="shared" si="8"/>
        <v>0</v>
      </c>
      <c r="J234" s="185"/>
      <c r="K234" s="186">
        <f t="shared" si="9"/>
        <v>0</v>
      </c>
      <c r="L234" s="186">
        <v>15</v>
      </c>
      <c r="M234" s="186">
        <f t="shared" si="10"/>
        <v>0</v>
      </c>
      <c r="N234" s="184">
        <v>0</v>
      </c>
      <c r="O234" s="184">
        <f t="shared" si="11"/>
        <v>0</v>
      </c>
      <c r="P234" s="184">
        <v>0</v>
      </c>
      <c r="Q234" s="184">
        <f t="shared" si="12"/>
        <v>0</v>
      </c>
      <c r="R234" s="186" t="s">
        <v>325</v>
      </c>
      <c r="S234" s="186" t="s">
        <v>156</v>
      </c>
      <c r="T234" s="187" t="s">
        <v>156</v>
      </c>
      <c r="U234" s="160">
        <v>6.2E-2</v>
      </c>
      <c r="V234" s="160">
        <f t="shared" si="13"/>
        <v>1.05</v>
      </c>
      <c r="W234" s="160"/>
      <c r="X234" s="160"/>
      <c r="Y234" s="160" t="s">
        <v>157</v>
      </c>
      <c r="Z234" s="150"/>
      <c r="AA234" s="150"/>
      <c r="AB234" s="150"/>
      <c r="AC234" s="150"/>
      <c r="AD234" s="150"/>
      <c r="AE234" s="150"/>
      <c r="AF234" s="150"/>
      <c r="AG234" s="150" t="s">
        <v>158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ht="22.5" outlineLevel="1" x14ac:dyDescent="0.2">
      <c r="A235" s="181">
        <v>121</v>
      </c>
      <c r="B235" s="182" t="s">
        <v>484</v>
      </c>
      <c r="C235" s="192" t="s">
        <v>485</v>
      </c>
      <c r="D235" s="183" t="s">
        <v>154</v>
      </c>
      <c r="E235" s="184">
        <v>1</v>
      </c>
      <c r="F235" s="185"/>
      <c r="G235" s="186">
        <f t="shared" si="7"/>
        <v>0</v>
      </c>
      <c r="H235" s="185"/>
      <c r="I235" s="186">
        <f t="shared" si="8"/>
        <v>0</v>
      </c>
      <c r="J235" s="185"/>
      <c r="K235" s="186">
        <f t="shared" si="9"/>
        <v>0</v>
      </c>
      <c r="L235" s="186">
        <v>15</v>
      </c>
      <c r="M235" s="186">
        <f t="shared" si="10"/>
        <v>0</v>
      </c>
      <c r="N235" s="184">
        <v>0</v>
      </c>
      <c r="O235" s="184">
        <f t="shared" si="11"/>
        <v>0</v>
      </c>
      <c r="P235" s="184">
        <v>0</v>
      </c>
      <c r="Q235" s="184">
        <f t="shared" si="12"/>
        <v>0</v>
      </c>
      <c r="R235" s="186" t="s">
        <v>325</v>
      </c>
      <c r="S235" s="186" t="s">
        <v>156</v>
      </c>
      <c r="T235" s="187" t="s">
        <v>156</v>
      </c>
      <c r="U235" s="160">
        <v>0.48199999999999998</v>
      </c>
      <c r="V235" s="160">
        <f t="shared" si="13"/>
        <v>0.48</v>
      </c>
      <c r="W235" s="160"/>
      <c r="X235" s="160"/>
      <c r="Y235" s="160" t="s">
        <v>157</v>
      </c>
      <c r="Z235" s="150"/>
      <c r="AA235" s="150"/>
      <c r="AB235" s="150"/>
      <c r="AC235" s="150"/>
      <c r="AD235" s="150"/>
      <c r="AE235" s="150"/>
      <c r="AF235" s="150"/>
      <c r="AG235" s="150" t="s">
        <v>158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3">
        <v>122</v>
      </c>
      <c r="B236" s="174" t="s">
        <v>347</v>
      </c>
      <c r="C236" s="189" t="s">
        <v>348</v>
      </c>
      <c r="D236" s="175" t="s">
        <v>332</v>
      </c>
      <c r="E236" s="176">
        <v>4</v>
      </c>
      <c r="F236" s="177"/>
      <c r="G236" s="178">
        <f t="shared" si="7"/>
        <v>0</v>
      </c>
      <c r="H236" s="177"/>
      <c r="I236" s="178">
        <f t="shared" si="8"/>
        <v>0</v>
      </c>
      <c r="J236" s="177"/>
      <c r="K236" s="178">
        <f t="shared" si="9"/>
        <v>0</v>
      </c>
      <c r="L236" s="178">
        <v>15</v>
      </c>
      <c r="M236" s="178">
        <f t="shared" si="10"/>
        <v>0</v>
      </c>
      <c r="N236" s="176">
        <v>0</v>
      </c>
      <c r="O236" s="176">
        <f t="shared" si="11"/>
        <v>0</v>
      </c>
      <c r="P236" s="176">
        <v>0</v>
      </c>
      <c r="Q236" s="176">
        <f t="shared" si="12"/>
        <v>0</v>
      </c>
      <c r="R236" s="178" t="s">
        <v>172</v>
      </c>
      <c r="S236" s="178" t="s">
        <v>156</v>
      </c>
      <c r="T236" s="179" t="s">
        <v>156</v>
      </c>
      <c r="U236" s="160">
        <v>1</v>
      </c>
      <c r="V236" s="160">
        <f t="shared" si="13"/>
        <v>4</v>
      </c>
      <c r="W236" s="160"/>
      <c r="X236" s="160"/>
      <c r="Y236" s="160" t="s">
        <v>157</v>
      </c>
      <c r="Z236" s="150"/>
      <c r="AA236" s="150"/>
      <c r="AB236" s="150"/>
      <c r="AC236" s="150"/>
      <c r="AD236" s="150"/>
      <c r="AE236" s="150"/>
      <c r="AF236" s="150"/>
      <c r="AG236" s="150" t="s">
        <v>158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2" x14ac:dyDescent="0.2">
      <c r="A237" s="157"/>
      <c r="B237" s="158"/>
      <c r="C237" s="253" t="s">
        <v>486</v>
      </c>
      <c r="D237" s="254"/>
      <c r="E237" s="254"/>
      <c r="F237" s="254"/>
      <c r="G237" s="254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50"/>
      <c r="AA237" s="150"/>
      <c r="AB237" s="150"/>
      <c r="AC237" s="150"/>
      <c r="AD237" s="150"/>
      <c r="AE237" s="150"/>
      <c r="AF237" s="150"/>
      <c r="AG237" s="150" t="s">
        <v>162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73">
        <v>123</v>
      </c>
      <c r="B238" s="174" t="s">
        <v>487</v>
      </c>
      <c r="C238" s="189" t="s">
        <v>352</v>
      </c>
      <c r="D238" s="175" t="s">
        <v>314</v>
      </c>
      <c r="E238" s="176">
        <v>1</v>
      </c>
      <c r="F238" s="177"/>
      <c r="G238" s="178">
        <f>ROUND(E238*F238,2)</f>
        <v>0</v>
      </c>
      <c r="H238" s="177"/>
      <c r="I238" s="178">
        <f>ROUND(E238*H238,2)</f>
        <v>0</v>
      </c>
      <c r="J238" s="177"/>
      <c r="K238" s="178">
        <f>ROUND(E238*J238,2)</f>
        <v>0</v>
      </c>
      <c r="L238" s="178">
        <v>15</v>
      </c>
      <c r="M238" s="178">
        <f>G238*(1+L238/100)</f>
        <v>0</v>
      </c>
      <c r="N238" s="176">
        <v>0.02</v>
      </c>
      <c r="O238" s="176">
        <f>ROUND(E238*N238,2)</f>
        <v>0.02</v>
      </c>
      <c r="P238" s="176">
        <v>0</v>
      </c>
      <c r="Q238" s="176">
        <f>ROUND(E238*P238,2)</f>
        <v>0</v>
      </c>
      <c r="R238" s="178"/>
      <c r="S238" s="178" t="s">
        <v>259</v>
      </c>
      <c r="T238" s="179" t="s">
        <v>276</v>
      </c>
      <c r="U238" s="160">
        <v>0</v>
      </c>
      <c r="V238" s="160">
        <f>ROUND(E238*U238,2)</f>
        <v>0</v>
      </c>
      <c r="W238" s="160"/>
      <c r="X238" s="160"/>
      <c r="Y238" s="160" t="s">
        <v>157</v>
      </c>
      <c r="Z238" s="150"/>
      <c r="AA238" s="150"/>
      <c r="AB238" s="150"/>
      <c r="AC238" s="150"/>
      <c r="AD238" s="150"/>
      <c r="AE238" s="150"/>
      <c r="AF238" s="150"/>
      <c r="AG238" s="150" t="s">
        <v>158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2" x14ac:dyDescent="0.2">
      <c r="A239" s="157"/>
      <c r="B239" s="158"/>
      <c r="C239" s="253" t="s">
        <v>488</v>
      </c>
      <c r="D239" s="254"/>
      <c r="E239" s="254"/>
      <c r="F239" s="254"/>
      <c r="G239" s="254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162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73">
        <v>124</v>
      </c>
      <c r="B240" s="174" t="s">
        <v>489</v>
      </c>
      <c r="C240" s="189" t="s">
        <v>331</v>
      </c>
      <c r="D240" s="175" t="s">
        <v>332</v>
      </c>
      <c r="E240" s="176">
        <v>8</v>
      </c>
      <c r="F240" s="177"/>
      <c r="G240" s="178">
        <f>ROUND(E240*F240,2)</f>
        <v>0</v>
      </c>
      <c r="H240" s="177"/>
      <c r="I240" s="178">
        <f>ROUND(E240*H240,2)</f>
        <v>0</v>
      </c>
      <c r="J240" s="177"/>
      <c r="K240" s="178">
        <f>ROUND(E240*J240,2)</f>
        <v>0</v>
      </c>
      <c r="L240" s="178">
        <v>15</v>
      </c>
      <c r="M240" s="178">
        <f>G240*(1+L240/100)</f>
        <v>0</v>
      </c>
      <c r="N240" s="176">
        <v>0</v>
      </c>
      <c r="O240" s="176">
        <f>ROUND(E240*N240,2)</f>
        <v>0</v>
      </c>
      <c r="P240" s="176">
        <v>0</v>
      </c>
      <c r="Q240" s="176">
        <f>ROUND(E240*P240,2)</f>
        <v>0</v>
      </c>
      <c r="R240" s="178"/>
      <c r="S240" s="178" t="s">
        <v>259</v>
      </c>
      <c r="T240" s="179" t="s">
        <v>276</v>
      </c>
      <c r="U240" s="160">
        <v>1</v>
      </c>
      <c r="V240" s="160">
        <f>ROUND(E240*U240,2)</f>
        <v>8</v>
      </c>
      <c r="W240" s="160"/>
      <c r="X240" s="160"/>
      <c r="Y240" s="160" t="s">
        <v>157</v>
      </c>
      <c r="Z240" s="150"/>
      <c r="AA240" s="150"/>
      <c r="AB240" s="150"/>
      <c r="AC240" s="150"/>
      <c r="AD240" s="150"/>
      <c r="AE240" s="150"/>
      <c r="AF240" s="150"/>
      <c r="AG240" s="150" t="s">
        <v>158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2" x14ac:dyDescent="0.2">
      <c r="A241" s="157"/>
      <c r="B241" s="158"/>
      <c r="C241" s="253" t="s">
        <v>490</v>
      </c>
      <c r="D241" s="254"/>
      <c r="E241" s="254"/>
      <c r="F241" s="254"/>
      <c r="G241" s="254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50"/>
      <c r="AA241" s="150"/>
      <c r="AB241" s="150"/>
      <c r="AC241" s="150"/>
      <c r="AD241" s="150"/>
      <c r="AE241" s="150"/>
      <c r="AF241" s="150"/>
      <c r="AG241" s="150" t="s">
        <v>162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73">
        <v>125</v>
      </c>
      <c r="B242" s="174" t="s">
        <v>491</v>
      </c>
      <c r="C242" s="189" t="s">
        <v>492</v>
      </c>
      <c r="D242" s="175" t="s">
        <v>263</v>
      </c>
      <c r="E242" s="176">
        <v>0.38128000000000001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15</v>
      </c>
      <c r="M242" s="178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8" t="s">
        <v>325</v>
      </c>
      <c r="S242" s="178" t="s">
        <v>156</v>
      </c>
      <c r="T242" s="179" t="s">
        <v>156</v>
      </c>
      <c r="U242" s="160">
        <v>1.333</v>
      </c>
      <c r="V242" s="160">
        <f>ROUND(E242*U242,2)</f>
        <v>0.51</v>
      </c>
      <c r="W242" s="160"/>
      <c r="X242" s="160"/>
      <c r="Y242" s="160" t="s">
        <v>157</v>
      </c>
      <c r="Z242" s="150"/>
      <c r="AA242" s="150"/>
      <c r="AB242" s="150"/>
      <c r="AC242" s="150"/>
      <c r="AD242" s="150"/>
      <c r="AE242" s="150"/>
      <c r="AF242" s="150"/>
      <c r="AG242" s="150" t="s">
        <v>283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2" x14ac:dyDescent="0.2">
      <c r="A243" s="157"/>
      <c r="B243" s="158"/>
      <c r="C243" s="255" t="s">
        <v>420</v>
      </c>
      <c r="D243" s="256"/>
      <c r="E243" s="256"/>
      <c r="F243" s="256"/>
      <c r="G243" s="256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50"/>
      <c r="AA243" s="150"/>
      <c r="AB243" s="150"/>
      <c r="AC243" s="150"/>
      <c r="AD243" s="150"/>
      <c r="AE243" s="150"/>
      <c r="AF243" s="150"/>
      <c r="AG243" s="150" t="s">
        <v>160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22.5" outlineLevel="1" x14ac:dyDescent="0.2">
      <c r="A244" s="173">
        <v>126</v>
      </c>
      <c r="B244" s="174" t="s">
        <v>493</v>
      </c>
      <c r="C244" s="189" t="s">
        <v>494</v>
      </c>
      <c r="D244" s="175" t="s">
        <v>263</v>
      </c>
      <c r="E244" s="176">
        <v>0.38128000000000001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15</v>
      </c>
      <c r="M244" s="178">
        <f>G244*(1+L244/100)</f>
        <v>0</v>
      </c>
      <c r="N244" s="176">
        <v>0</v>
      </c>
      <c r="O244" s="176">
        <f>ROUND(E244*N244,2)</f>
        <v>0</v>
      </c>
      <c r="P244" s="176">
        <v>0</v>
      </c>
      <c r="Q244" s="176">
        <f>ROUND(E244*P244,2)</f>
        <v>0</v>
      </c>
      <c r="R244" s="178" t="s">
        <v>325</v>
      </c>
      <c r="S244" s="178" t="s">
        <v>156</v>
      </c>
      <c r="T244" s="179" t="s">
        <v>156</v>
      </c>
      <c r="U244" s="160">
        <v>0.72799999999999998</v>
      </c>
      <c r="V244" s="160">
        <f>ROUND(E244*U244,2)</f>
        <v>0.28000000000000003</v>
      </c>
      <c r="W244" s="160"/>
      <c r="X244" s="160"/>
      <c r="Y244" s="160" t="s">
        <v>157</v>
      </c>
      <c r="Z244" s="150"/>
      <c r="AA244" s="150"/>
      <c r="AB244" s="150"/>
      <c r="AC244" s="150"/>
      <c r="AD244" s="150"/>
      <c r="AE244" s="150"/>
      <c r="AF244" s="150"/>
      <c r="AG244" s="150" t="s">
        <v>283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2" x14ac:dyDescent="0.2">
      <c r="A245" s="157"/>
      <c r="B245" s="158"/>
      <c r="C245" s="255" t="s">
        <v>420</v>
      </c>
      <c r="D245" s="256"/>
      <c r="E245" s="256"/>
      <c r="F245" s="256"/>
      <c r="G245" s="256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50"/>
      <c r="AA245" s="150"/>
      <c r="AB245" s="150"/>
      <c r="AC245" s="150"/>
      <c r="AD245" s="150"/>
      <c r="AE245" s="150"/>
      <c r="AF245" s="150"/>
      <c r="AG245" s="150" t="s">
        <v>160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 x14ac:dyDescent="0.2">
      <c r="A246" s="173">
        <v>127</v>
      </c>
      <c r="B246" s="174" t="s">
        <v>495</v>
      </c>
      <c r="C246" s="189" t="s">
        <v>496</v>
      </c>
      <c r="D246" s="175" t="s">
        <v>263</v>
      </c>
      <c r="E246" s="176">
        <v>0.38128000000000001</v>
      </c>
      <c r="F246" s="177"/>
      <c r="G246" s="178">
        <f>ROUND(E246*F246,2)</f>
        <v>0</v>
      </c>
      <c r="H246" s="177"/>
      <c r="I246" s="178">
        <f>ROUND(E246*H246,2)</f>
        <v>0</v>
      </c>
      <c r="J246" s="177"/>
      <c r="K246" s="178">
        <f>ROUND(E246*J246,2)</f>
        <v>0</v>
      </c>
      <c r="L246" s="178">
        <v>15</v>
      </c>
      <c r="M246" s="178">
        <f>G246*(1+L246/100)</f>
        <v>0</v>
      </c>
      <c r="N246" s="176">
        <v>0</v>
      </c>
      <c r="O246" s="176">
        <f>ROUND(E246*N246,2)</f>
        <v>0</v>
      </c>
      <c r="P246" s="176">
        <v>0</v>
      </c>
      <c r="Q246" s="176">
        <f>ROUND(E246*P246,2)</f>
        <v>0</v>
      </c>
      <c r="R246" s="178" t="s">
        <v>325</v>
      </c>
      <c r="S246" s="178" t="s">
        <v>156</v>
      </c>
      <c r="T246" s="179" t="s">
        <v>156</v>
      </c>
      <c r="U246" s="160">
        <v>0</v>
      </c>
      <c r="V246" s="160">
        <f>ROUND(E246*U246,2)</f>
        <v>0</v>
      </c>
      <c r="W246" s="160"/>
      <c r="X246" s="160"/>
      <c r="Y246" s="160" t="s">
        <v>157</v>
      </c>
      <c r="Z246" s="150"/>
      <c r="AA246" s="150"/>
      <c r="AB246" s="150"/>
      <c r="AC246" s="150"/>
      <c r="AD246" s="150"/>
      <c r="AE246" s="150"/>
      <c r="AF246" s="150"/>
      <c r="AG246" s="150" t="s">
        <v>283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2" x14ac:dyDescent="0.2">
      <c r="A247" s="157"/>
      <c r="B247" s="158"/>
      <c r="C247" s="255" t="s">
        <v>420</v>
      </c>
      <c r="D247" s="256"/>
      <c r="E247" s="256"/>
      <c r="F247" s="256"/>
      <c r="G247" s="256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50"/>
      <c r="AA247" s="150"/>
      <c r="AB247" s="150"/>
      <c r="AC247" s="150"/>
      <c r="AD247" s="150"/>
      <c r="AE247" s="150"/>
      <c r="AF247" s="150"/>
      <c r="AG247" s="150" t="s">
        <v>160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x14ac:dyDescent="0.2">
      <c r="A248" s="166" t="s">
        <v>150</v>
      </c>
      <c r="B248" s="167" t="s">
        <v>96</v>
      </c>
      <c r="C248" s="188" t="s">
        <v>97</v>
      </c>
      <c r="D248" s="168"/>
      <c r="E248" s="169"/>
      <c r="F248" s="170"/>
      <c r="G248" s="170">
        <f>SUMIF(AG249:AG260,"&lt;&gt;NOR",G249:G260)</f>
        <v>0</v>
      </c>
      <c r="H248" s="170"/>
      <c r="I248" s="170">
        <f>SUM(I249:I260)</f>
        <v>0</v>
      </c>
      <c r="J248" s="170"/>
      <c r="K248" s="170">
        <f>SUM(K249:K260)</f>
        <v>0</v>
      </c>
      <c r="L248" s="170"/>
      <c r="M248" s="170">
        <f>SUM(M249:M260)</f>
        <v>0</v>
      </c>
      <c r="N248" s="169"/>
      <c r="O248" s="169">
        <f>SUM(O249:O260)</f>
        <v>6.0000000000000005E-2</v>
      </c>
      <c r="P248" s="169"/>
      <c r="Q248" s="169">
        <f>SUM(Q249:Q260)</f>
        <v>0</v>
      </c>
      <c r="R248" s="170"/>
      <c r="S248" s="170"/>
      <c r="T248" s="171"/>
      <c r="U248" s="165"/>
      <c r="V248" s="165">
        <f>SUM(V249:V260)</f>
        <v>5.14</v>
      </c>
      <c r="W248" s="165"/>
      <c r="X248" s="165"/>
      <c r="Y248" s="165"/>
      <c r="AG248" t="s">
        <v>151</v>
      </c>
    </row>
    <row r="249" spans="1:60" outlineLevel="1" x14ac:dyDescent="0.2">
      <c r="A249" s="173">
        <v>128</v>
      </c>
      <c r="B249" s="174" t="s">
        <v>497</v>
      </c>
      <c r="C249" s="189" t="s">
        <v>331</v>
      </c>
      <c r="D249" s="175" t="s">
        <v>332</v>
      </c>
      <c r="E249" s="176">
        <v>5</v>
      </c>
      <c r="F249" s="177"/>
      <c r="G249" s="178">
        <f>ROUND(E249*F249,2)</f>
        <v>0</v>
      </c>
      <c r="H249" s="177"/>
      <c r="I249" s="178">
        <f>ROUND(E249*H249,2)</f>
        <v>0</v>
      </c>
      <c r="J249" s="177"/>
      <c r="K249" s="178">
        <f>ROUND(E249*J249,2)</f>
        <v>0</v>
      </c>
      <c r="L249" s="178">
        <v>15</v>
      </c>
      <c r="M249" s="178">
        <f>G249*(1+L249/100)</f>
        <v>0</v>
      </c>
      <c r="N249" s="176">
        <v>0</v>
      </c>
      <c r="O249" s="176">
        <f>ROUND(E249*N249,2)</f>
        <v>0</v>
      </c>
      <c r="P249" s="176">
        <v>0</v>
      </c>
      <c r="Q249" s="176">
        <f>ROUND(E249*P249,2)</f>
        <v>0</v>
      </c>
      <c r="R249" s="178"/>
      <c r="S249" s="178" t="s">
        <v>259</v>
      </c>
      <c r="T249" s="179" t="s">
        <v>276</v>
      </c>
      <c r="U249" s="160">
        <v>1</v>
      </c>
      <c r="V249" s="160">
        <f>ROUND(E249*U249,2)</f>
        <v>5</v>
      </c>
      <c r="W249" s="160"/>
      <c r="X249" s="160"/>
      <c r="Y249" s="160" t="s">
        <v>157</v>
      </c>
      <c r="Z249" s="150"/>
      <c r="AA249" s="150"/>
      <c r="AB249" s="150"/>
      <c r="AC249" s="150"/>
      <c r="AD249" s="150"/>
      <c r="AE249" s="150"/>
      <c r="AF249" s="150"/>
      <c r="AG249" s="150" t="s">
        <v>158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2" x14ac:dyDescent="0.2">
      <c r="A250" s="157"/>
      <c r="B250" s="158"/>
      <c r="C250" s="253" t="s">
        <v>498</v>
      </c>
      <c r="D250" s="254"/>
      <c r="E250" s="254"/>
      <c r="F250" s="254"/>
      <c r="G250" s="254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50"/>
      <c r="AA250" s="150"/>
      <c r="AB250" s="150"/>
      <c r="AC250" s="150"/>
      <c r="AD250" s="150"/>
      <c r="AE250" s="150"/>
      <c r="AF250" s="150"/>
      <c r="AG250" s="150" t="s">
        <v>162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73">
        <v>129</v>
      </c>
      <c r="B251" s="174" t="s">
        <v>499</v>
      </c>
      <c r="C251" s="189" t="s">
        <v>500</v>
      </c>
      <c r="D251" s="175" t="s">
        <v>154</v>
      </c>
      <c r="E251" s="176">
        <v>1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15</v>
      </c>
      <c r="M251" s="178">
        <f>G251*(1+L251/100)</f>
        <v>0</v>
      </c>
      <c r="N251" s="176">
        <v>0.05</v>
      </c>
      <c r="O251" s="176">
        <f>ROUND(E251*N251,2)</f>
        <v>0.05</v>
      </c>
      <c r="P251" s="176">
        <v>0</v>
      </c>
      <c r="Q251" s="176">
        <f>ROUND(E251*P251,2)</f>
        <v>0</v>
      </c>
      <c r="R251" s="178"/>
      <c r="S251" s="178" t="s">
        <v>259</v>
      </c>
      <c r="T251" s="179" t="s">
        <v>226</v>
      </c>
      <c r="U251" s="160">
        <v>0</v>
      </c>
      <c r="V251" s="160">
        <f>ROUND(E251*U251,2)</f>
        <v>0</v>
      </c>
      <c r="W251" s="160"/>
      <c r="X251" s="160"/>
      <c r="Y251" s="160" t="s">
        <v>157</v>
      </c>
      <c r="Z251" s="150"/>
      <c r="AA251" s="150"/>
      <c r="AB251" s="150"/>
      <c r="AC251" s="150"/>
      <c r="AD251" s="150"/>
      <c r="AE251" s="150"/>
      <c r="AF251" s="150"/>
      <c r="AG251" s="150" t="s">
        <v>158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ht="22.5" outlineLevel="2" x14ac:dyDescent="0.2">
      <c r="A252" s="157"/>
      <c r="B252" s="158"/>
      <c r="C252" s="253" t="s">
        <v>501</v>
      </c>
      <c r="D252" s="254"/>
      <c r="E252" s="254"/>
      <c r="F252" s="254"/>
      <c r="G252" s="254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50"/>
      <c r="AA252" s="150"/>
      <c r="AB252" s="150"/>
      <c r="AC252" s="150"/>
      <c r="AD252" s="150"/>
      <c r="AE252" s="150"/>
      <c r="AF252" s="150"/>
      <c r="AG252" s="150" t="s">
        <v>162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80" t="str">
        <f>C252</f>
        <v>Změkčovací zařízení pro napouštění a dopouštění vody do otopné soustavy pro výkon zdroje 80-500kW, objem naplnění 4,0-8,0m3, max. průtok při plnění 1,20m3/hod., 230V, 50Hz, dodávka vč.transformátoru na 24V.</v>
      </c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73">
        <v>130</v>
      </c>
      <c r="B253" s="174" t="s">
        <v>502</v>
      </c>
      <c r="C253" s="189" t="s">
        <v>503</v>
      </c>
      <c r="D253" s="175" t="s">
        <v>154</v>
      </c>
      <c r="E253" s="176">
        <v>1</v>
      </c>
      <c r="F253" s="177"/>
      <c r="G253" s="178">
        <f>ROUND(E253*F253,2)</f>
        <v>0</v>
      </c>
      <c r="H253" s="177"/>
      <c r="I253" s="178">
        <f>ROUND(E253*H253,2)</f>
        <v>0</v>
      </c>
      <c r="J253" s="177"/>
      <c r="K253" s="178">
        <f>ROUND(E253*J253,2)</f>
        <v>0</v>
      </c>
      <c r="L253" s="178">
        <v>15</v>
      </c>
      <c r="M253" s="178">
        <f>G253*(1+L253/100)</f>
        <v>0</v>
      </c>
      <c r="N253" s="176">
        <v>0.01</v>
      </c>
      <c r="O253" s="176">
        <f>ROUND(E253*N253,2)</f>
        <v>0.01</v>
      </c>
      <c r="P253" s="176">
        <v>0</v>
      </c>
      <c r="Q253" s="176">
        <f>ROUND(E253*P253,2)</f>
        <v>0</v>
      </c>
      <c r="R253" s="178"/>
      <c r="S253" s="178" t="s">
        <v>259</v>
      </c>
      <c r="T253" s="179" t="s">
        <v>226</v>
      </c>
      <c r="U253" s="160">
        <v>0</v>
      </c>
      <c r="V253" s="160">
        <f>ROUND(E253*U253,2)</f>
        <v>0</v>
      </c>
      <c r="W253" s="160"/>
      <c r="X253" s="160"/>
      <c r="Y253" s="160" t="s">
        <v>157</v>
      </c>
      <c r="Z253" s="150"/>
      <c r="AA253" s="150"/>
      <c r="AB253" s="150"/>
      <c r="AC253" s="150"/>
      <c r="AD253" s="150"/>
      <c r="AE253" s="150"/>
      <c r="AF253" s="150"/>
      <c r="AG253" s="150" t="s">
        <v>158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2" x14ac:dyDescent="0.2">
      <c r="A254" s="157"/>
      <c r="B254" s="158"/>
      <c r="C254" s="253" t="s">
        <v>504</v>
      </c>
      <c r="D254" s="254"/>
      <c r="E254" s="254"/>
      <c r="F254" s="254"/>
      <c r="G254" s="254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50"/>
      <c r="AA254" s="150"/>
      <c r="AB254" s="150"/>
      <c r="AC254" s="150"/>
      <c r="AD254" s="150"/>
      <c r="AE254" s="150"/>
      <c r="AF254" s="150"/>
      <c r="AG254" s="150" t="s">
        <v>162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80" t="str">
        <f>C254</f>
        <v>Filtr závit. 20" do potrubí s kartuší, připojení 3/4", s dvěma tlakoměry, odkalením, vč. šroubení, klíče a upevnění.</v>
      </c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73">
        <v>131</v>
      </c>
      <c r="B255" s="174" t="s">
        <v>505</v>
      </c>
      <c r="C255" s="189" t="s">
        <v>506</v>
      </c>
      <c r="D255" s="175" t="s">
        <v>263</v>
      </c>
      <c r="E255" s="176">
        <v>0.06</v>
      </c>
      <c r="F255" s="177"/>
      <c r="G255" s="178">
        <f>ROUND(E255*F255,2)</f>
        <v>0</v>
      </c>
      <c r="H255" s="177"/>
      <c r="I255" s="178">
        <f>ROUND(E255*H255,2)</f>
        <v>0</v>
      </c>
      <c r="J255" s="177"/>
      <c r="K255" s="178">
        <f>ROUND(E255*J255,2)</f>
        <v>0</v>
      </c>
      <c r="L255" s="178">
        <v>15</v>
      </c>
      <c r="M255" s="178">
        <f>G255*(1+L255/100)</f>
        <v>0</v>
      </c>
      <c r="N255" s="176">
        <v>0</v>
      </c>
      <c r="O255" s="176">
        <f>ROUND(E255*N255,2)</f>
        <v>0</v>
      </c>
      <c r="P255" s="176">
        <v>0</v>
      </c>
      <c r="Q255" s="176">
        <f>ROUND(E255*P255,2)</f>
        <v>0</v>
      </c>
      <c r="R255" s="178" t="s">
        <v>325</v>
      </c>
      <c r="S255" s="178" t="s">
        <v>156</v>
      </c>
      <c r="T255" s="179" t="s">
        <v>156</v>
      </c>
      <c r="U255" s="160">
        <v>1.5169999999999999</v>
      </c>
      <c r="V255" s="160">
        <f>ROUND(E255*U255,2)</f>
        <v>0.09</v>
      </c>
      <c r="W255" s="160"/>
      <c r="X255" s="160"/>
      <c r="Y255" s="160" t="s">
        <v>157</v>
      </c>
      <c r="Z255" s="150"/>
      <c r="AA255" s="150"/>
      <c r="AB255" s="150"/>
      <c r="AC255" s="150"/>
      <c r="AD255" s="150"/>
      <c r="AE255" s="150"/>
      <c r="AF255" s="150"/>
      <c r="AG255" s="150" t="s">
        <v>283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2" x14ac:dyDescent="0.2">
      <c r="A256" s="157"/>
      <c r="B256" s="158"/>
      <c r="C256" s="255" t="s">
        <v>420</v>
      </c>
      <c r="D256" s="256"/>
      <c r="E256" s="256"/>
      <c r="F256" s="256"/>
      <c r="G256" s="256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50"/>
      <c r="AA256" s="150"/>
      <c r="AB256" s="150"/>
      <c r="AC256" s="150"/>
      <c r="AD256" s="150"/>
      <c r="AE256" s="150"/>
      <c r="AF256" s="150"/>
      <c r="AG256" s="150" t="s">
        <v>160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ht="22.5" outlineLevel="1" x14ac:dyDescent="0.2">
      <c r="A257" s="173">
        <v>132</v>
      </c>
      <c r="B257" s="174" t="s">
        <v>507</v>
      </c>
      <c r="C257" s="189" t="s">
        <v>508</v>
      </c>
      <c r="D257" s="175" t="s">
        <v>263</v>
      </c>
      <c r="E257" s="176">
        <v>0.06</v>
      </c>
      <c r="F257" s="177"/>
      <c r="G257" s="178">
        <f>ROUND(E257*F257,2)</f>
        <v>0</v>
      </c>
      <c r="H257" s="177"/>
      <c r="I257" s="178">
        <f>ROUND(E257*H257,2)</f>
        <v>0</v>
      </c>
      <c r="J257" s="177"/>
      <c r="K257" s="178">
        <f>ROUND(E257*J257,2)</f>
        <v>0</v>
      </c>
      <c r="L257" s="178">
        <v>15</v>
      </c>
      <c r="M257" s="178">
        <f>G257*(1+L257/100)</f>
        <v>0</v>
      </c>
      <c r="N257" s="176">
        <v>0</v>
      </c>
      <c r="O257" s="176">
        <f>ROUND(E257*N257,2)</f>
        <v>0</v>
      </c>
      <c r="P257" s="176">
        <v>0</v>
      </c>
      <c r="Q257" s="176">
        <f>ROUND(E257*P257,2)</f>
        <v>0</v>
      </c>
      <c r="R257" s="178" t="s">
        <v>325</v>
      </c>
      <c r="S257" s="178" t="s">
        <v>156</v>
      </c>
      <c r="T257" s="179" t="s">
        <v>156</v>
      </c>
      <c r="U257" s="160">
        <v>0.81200000000000006</v>
      </c>
      <c r="V257" s="160">
        <f>ROUND(E257*U257,2)</f>
        <v>0.05</v>
      </c>
      <c r="W257" s="160"/>
      <c r="X257" s="160"/>
      <c r="Y257" s="160" t="s">
        <v>157</v>
      </c>
      <c r="Z257" s="150"/>
      <c r="AA257" s="150"/>
      <c r="AB257" s="150"/>
      <c r="AC257" s="150"/>
      <c r="AD257" s="150"/>
      <c r="AE257" s="150"/>
      <c r="AF257" s="150"/>
      <c r="AG257" s="150" t="s">
        <v>283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2" x14ac:dyDescent="0.2">
      <c r="A258" s="157"/>
      <c r="B258" s="158"/>
      <c r="C258" s="255" t="s">
        <v>420</v>
      </c>
      <c r="D258" s="256"/>
      <c r="E258" s="256"/>
      <c r="F258" s="256"/>
      <c r="G258" s="256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50"/>
      <c r="AA258" s="150"/>
      <c r="AB258" s="150"/>
      <c r="AC258" s="150"/>
      <c r="AD258" s="150"/>
      <c r="AE258" s="150"/>
      <c r="AF258" s="150"/>
      <c r="AG258" s="150" t="s">
        <v>160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ht="33.75" outlineLevel="1" x14ac:dyDescent="0.2">
      <c r="A259" s="173">
        <v>133</v>
      </c>
      <c r="B259" s="174" t="s">
        <v>509</v>
      </c>
      <c r="C259" s="189" t="s">
        <v>510</v>
      </c>
      <c r="D259" s="175" t="s">
        <v>263</v>
      </c>
      <c r="E259" s="176">
        <v>0.06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15</v>
      </c>
      <c r="M259" s="178">
        <f>G259*(1+L259/100)</f>
        <v>0</v>
      </c>
      <c r="N259" s="176">
        <v>0</v>
      </c>
      <c r="O259" s="176">
        <f>ROUND(E259*N259,2)</f>
        <v>0</v>
      </c>
      <c r="P259" s="176">
        <v>0</v>
      </c>
      <c r="Q259" s="176">
        <f>ROUND(E259*P259,2)</f>
        <v>0</v>
      </c>
      <c r="R259" s="178" t="s">
        <v>325</v>
      </c>
      <c r="S259" s="178" t="s">
        <v>156</v>
      </c>
      <c r="T259" s="179" t="s">
        <v>156</v>
      </c>
      <c r="U259" s="160">
        <v>0</v>
      </c>
      <c r="V259" s="160">
        <f>ROUND(E259*U259,2)</f>
        <v>0</v>
      </c>
      <c r="W259" s="160"/>
      <c r="X259" s="160"/>
      <c r="Y259" s="160" t="s">
        <v>157</v>
      </c>
      <c r="Z259" s="150"/>
      <c r="AA259" s="150"/>
      <c r="AB259" s="150"/>
      <c r="AC259" s="150"/>
      <c r="AD259" s="150"/>
      <c r="AE259" s="150"/>
      <c r="AF259" s="150"/>
      <c r="AG259" s="150" t="s">
        <v>283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2" x14ac:dyDescent="0.2">
      <c r="A260" s="157"/>
      <c r="B260" s="158"/>
      <c r="C260" s="255" t="s">
        <v>420</v>
      </c>
      <c r="D260" s="256"/>
      <c r="E260" s="256"/>
      <c r="F260" s="256"/>
      <c r="G260" s="256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50"/>
      <c r="AA260" s="150"/>
      <c r="AB260" s="150"/>
      <c r="AC260" s="150"/>
      <c r="AD260" s="150"/>
      <c r="AE260" s="150"/>
      <c r="AF260" s="150"/>
      <c r="AG260" s="150" t="s">
        <v>160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x14ac:dyDescent="0.2">
      <c r="A261" s="166" t="s">
        <v>150</v>
      </c>
      <c r="B261" s="167" t="s">
        <v>98</v>
      </c>
      <c r="C261" s="188" t="s">
        <v>99</v>
      </c>
      <c r="D261" s="168"/>
      <c r="E261" s="169"/>
      <c r="F261" s="170"/>
      <c r="G261" s="170">
        <f>SUMIF(AG262:AG275,"&lt;&gt;NOR",G262:G275)</f>
        <v>0</v>
      </c>
      <c r="H261" s="170"/>
      <c r="I261" s="170">
        <f>SUM(I262:I275)</f>
        <v>0</v>
      </c>
      <c r="J261" s="170"/>
      <c r="K261" s="170">
        <f>SUM(K262:K275)</f>
        <v>0</v>
      </c>
      <c r="L261" s="170"/>
      <c r="M261" s="170">
        <f>SUM(M262:M275)</f>
        <v>0</v>
      </c>
      <c r="N261" s="169"/>
      <c r="O261" s="169">
        <f>SUM(O262:O275)</f>
        <v>6.0000000000000005E-2</v>
      </c>
      <c r="P261" s="169"/>
      <c r="Q261" s="169">
        <f>SUM(Q262:Q275)</f>
        <v>0</v>
      </c>
      <c r="R261" s="170"/>
      <c r="S261" s="170"/>
      <c r="T261" s="171"/>
      <c r="U261" s="165"/>
      <c r="V261" s="165">
        <f>SUM(V262:V275)</f>
        <v>12.22</v>
      </c>
      <c r="W261" s="165"/>
      <c r="X261" s="165"/>
      <c r="Y261" s="165"/>
      <c r="AG261" t="s">
        <v>151</v>
      </c>
    </row>
    <row r="262" spans="1:60" outlineLevel="1" x14ac:dyDescent="0.2">
      <c r="A262" s="181">
        <v>134</v>
      </c>
      <c r="B262" s="182" t="s">
        <v>511</v>
      </c>
      <c r="C262" s="192" t="s">
        <v>512</v>
      </c>
      <c r="D262" s="183" t="s">
        <v>154</v>
      </c>
      <c r="E262" s="184">
        <v>1</v>
      </c>
      <c r="F262" s="185"/>
      <c r="G262" s="186">
        <f>ROUND(E262*F262,2)</f>
        <v>0</v>
      </c>
      <c r="H262" s="185"/>
      <c r="I262" s="186">
        <f>ROUND(E262*H262,2)</f>
        <v>0</v>
      </c>
      <c r="J262" s="185"/>
      <c r="K262" s="186">
        <f>ROUND(E262*J262,2)</f>
        <v>0</v>
      </c>
      <c r="L262" s="186">
        <v>15</v>
      </c>
      <c r="M262" s="186">
        <f>G262*(1+L262/100)</f>
        <v>0</v>
      </c>
      <c r="N262" s="184">
        <v>0</v>
      </c>
      <c r="O262" s="184">
        <f>ROUND(E262*N262,2)</f>
        <v>0</v>
      </c>
      <c r="P262" s="184">
        <v>4.8999999999999998E-3</v>
      </c>
      <c r="Q262" s="184">
        <f>ROUND(E262*P262,2)</f>
        <v>0</v>
      </c>
      <c r="R262" s="186" t="s">
        <v>513</v>
      </c>
      <c r="S262" s="186" t="s">
        <v>156</v>
      </c>
      <c r="T262" s="187" t="s">
        <v>156</v>
      </c>
      <c r="U262" s="160">
        <v>0.92949999999999999</v>
      </c>
      <c r="V262" s="160">
        <f>ROUND(E262*U262,2)</f>
        <v>0.93</v>
      </c>
      <c r="W262" s="160"/>
      <c r="X262" s="160"/>
      <c r="Y262" s="160" t="s">
        <v>157</v>
      </c>
      <c r="Z262" s="150"/>
      <c r="AA262" s="150"/>
      <c r="AB262" s="150"/>
      <c r="AC262" s="150"/>
      <c r="AD262" s="150"/>
      <c r="AE262" s="150"/>
      <c r="AF262" s="150"/>
      <c r="AG262" s="150" t="s">
        <v>158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81">
        <v>135</v>
      </c>
      <c r="B263" s="182" t="s">
        <v>514</v>
      </c>
      <c r="C263" s="192" t="s">
        <v>515</v>
      </c>
      <c r="D263" s="183" t="s">
        <v>263</v>
      </c>
      <c r="E263" s="184">
        <v>4.8999999999999998E-3</v>
      </c>
      <c r="F263" s="185"/>
      <c r="G263" s="186">
        <f>ROUND(E263*F263,2)</f>
        <v>0</v>
      </c>
      <c r="H263" s="185"/>
      <c r="I263" s="186">
        <f>ROUND(E263*H263,2)</f>
        <v>0</v>
      </c>
      <c r="J263" s="185"/>
      <c r="K263" s="186">
        <f>ROUND(E263*J263,2)</f>
        <v>0</v>
      </c>
      <c r="L263" s="186">
        <v>15</v>
      </c>
      <c r="M263" s="186">
        <f>G263*(1+L263/100)</f>
        <v>0</v>
      </c>
      <c r="N263" s="184">
        <v>0</v>
      </c>
      <c r="O263" s="184">
        <f>ROUND(E263*N263,2)</f>
        <v>0</v>
      </c>
      <c r="P263" s="184">
        <v>0</v>
      </c>
      <c r="Q263" s="184">
        <f>ROUND(E263*P263,2)</f>
        <v>0</v>
      </c>
      <c r="R263" s="186" t="s">
        <v>513</v>
      </c>
      <c r="S263" s="186" t="s">
        <v>156</v>
      </c>
      <c r="T263" s="187" t="s">
        <v>156</v>
      </c>
      <c r="U263" s="160">
        <v>4.2300000000000004</v>
      </c>
      <c r="V263" s="160">
        <f>ROUND(E263*U263,2)</f>
        <v>0.02</v>
      </c>
      <c r="W263" s="160"/>
      <c r="X263" s="160"/>
      <c r="Y263" s="160" t="s">
        <v>157</v>
      </c>
      <c r="Z263" s="150"/>
      <c r="AA263" s="150"/>
      <c r="AB263" s="150"/>
      <c r="AC263" s="150"/>
      <c r="AD263" s="150"/>
      <c r="AE263" s="150"/>
      <c r="AF263" s="150"/>
      <c r="AG263" s="150" t="s">
        <v>158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ht="22.5" outlineLevel="1" x14ac:dyDescent="0.2">
      <c r="A264" s="181">
        <v>136</v>
      </c>
      <c r="B264" s="182" t="s">
        <v>516</v>
      </c>
      <c r="C264" s="192" t="s">
        <v>517</v>
      </c>
      <c r="D264" s="183" t="s">
        <v>154</v>
      </c>
      <c r="E264" s="184">
        <v>1</v>
      </c>
      <c r="F264" s="185"/>
      <c r="G264" s="186">
        <f>ROUND(E264*F264,2)</f>
        <v>0</v>
      </c>
      <c r="H264" s="185"/>
      <c r="I264" s="186">
        <f>ROUND(E264*H264,2)</f>
        <v>0</v>
      </c>
      <c r="J264" s="185"/>
      <c r="K264" s="186">
        <f>ROUND(E264*J264,2)</f>
        <v>0</v>
      </c>
      <c r="L264" s="186">
        <v>15</v>
      </c>
      <c r="M264" s="186">
        <f>G264*(1+L264/100)</f>
        <v>0</v>
      </c>
      <c r="N264" s="184">
        <v>0</v>
      </c>
      <c r="O264" s="184">
        <f>ROUND(E264*N264,2)</f>
        <v>0</v>
      </c>
      <c r="P264" s="184">
        <v>0</v>
      </c>
      <c r="Q264" s="184">
        <f>ROUND(E264*P264,2)</f>
        <v>0</v>
      </c>
      <c r="R264" s="186" t="s">
        <v>513</v>
      </c>
      <c r="S264" s="186" t="s">
        <v>156</v>
      </c>
      <c r="T264" s="187" t="s">
        <v>156</v>
      </c>
      <c r="U264" s="160">
        <v>1.43</v>
      </c>
      <c r="V264" s="160">
        <f>ROUND(E264*U264,2)</f>
        <v>1.43</v>
      </c>
      <c r="W264" s="160"/>
      <c r="X264" s="160"/>
      <c r="Y264" s="160" t="s">
        <v>157</v>
      </c>
      <c r="Z264" s="150"/>
      <c r="AA264" s="150"/>
      <c r="AB264" s="150"/>
      <c r="AC264" s="150"/>
      <c r="AD264" s="150"/>
      <c r="AE264" s="150"/>
      <c r="AF264" s="150"/>
      <c r="AG264" s="150" t="s">
        <v>158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81">
        <v>137</v>
      </c>
      <c r="B265" s="182" t="s">
        <v>518</v>
      </c>
      <c r="C265" s="192" t="s">
        <v>519</v>
      </c>
      <c r="D265" s="183" t="s">
        <v>154</v>
      </c>
      <c r="E265" s="184">
        <v>1</v>
      </c>
      <c r="F265" s="185"/>
      <c r="G265" s="186">
        <f>ROUND(E265*F265,2)</f>
        <v>0</v>
      </c>
      <c r="H265" s="185"/>
      <c r="I265" s="186">
        <f>ROUND(E265*H265,2)</f>
        <v>0</v>
      </c>
      <c r="J265" s="185"/>
      <c r="K265" s="186">
        <f>ROUND(E265*J265,2)</f>
        <v>0</v>
      </c>
      <c r="L265" s="186">
        <v>15</v>
      </c>
      <c r="M265" s="186">
        <f>G265*(1+L265/100)</f>
        <v>0</v>
      </c>
      <c r="N265" s="184">
        <v>1.0200000000000001E-2</v>
      </c>
      <c r="O265" s="184">
        <f>ROUND(E265*N265,2)</f>
        <v>0.01</v>
      </c>
      <c r="P265" s="184">
        <v>0</v>
      </c>
      <c r="Q265" s="184">
        <f>ROUND(E265*P265,2)</f>
        <v>0</v>
      </c>
      <c r="R265" s="186"/>
      <c r="S265" s="186" t="s">
        <v>259</v>
      </c>
      <c r="T265" s="187" t="s">
        <v>226</v>
      </c>
      <c r="U265" s="160">
        <v>0</v>
      </c>
      <c r="V265" s="160">
        <f>ROUND(E265*U265,2)</f>
        <v>0</v>
      </c>
      <c r="W265" s="160"/>
      <c r="X265" s="160"/>
      <c r="Y265" s="160" t="s">
        <v>157</v>
      </c>
      <c r="Z265" s="150"/>
      <c r="AA265" s="150"/>
      <c r="AB265" s="150"/>
      <c r="AC265" s="150"/>
      <c r="AD265" s="150"/>
      <c r="AE265" s="150"/>
      <c r="AF265" s="150"/>
      <c r="AG265" s="150" t="s">
        <v>158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73">
        <v>138</v>
      </c>
      <c r="B266" s="174" t="s">
        <v>520</v>
      </c>
      <c r="C266" s="189" t="s">
        <v>521</v>
      </c>
      <c r="D266" s="175" t="s">
        <v>192</v>
      </c>
      <c r="E266" s="176">
        <v>5.3</v>
      </c>
      <c r="F266" s="177"/>
      <c r="G266" s="178">
        <f>ROUND(E266*F266,2)</f>
        <v>0</v>
      </c>
      <c r="H266" s="177"/>
      <c r="I266" s="178">
        <f>ROUND(E266*H266,2)</f>
        <v>0</v>
      </c>
      <c r="J266" s="177"/>
      <c r="K266" s="178">
        <f>ROUND(E266*J266,2)</f>
        <v>0</v>
      </c>
      <c r="L266" s="178">
        <v>15</v>
      </c>
      <c r="M266" s="178">
        <f>G266*(1+L266/100)</f>
        <v>0</v>
      </c>
      <c r="N266" s="176">
        <v>0</v>
      </c>
      <c r="O266" s="176">
        <f>ROUND(E266*N266,2)</f>
        <v>0</v>
      </c>
      <c r="P266" s="176">
        <v>0</v>
      </c>
      <c r="Q266" s="176">
        <f>ROUND(E266*P266,2)</f>
        <v>0</v>
      </c>
      <c r="R266" s="178" t="s">
        <v>513</v>
      </c>
      <c r="S266" s="178" t="s">
        <v>156</v>
      </c>
      <c r="T266" s="179" t="s">
        <v>156</v>
      </c>
      <c r="U266" s="160">
        <v>0.66600000000000004</v>
      </c>
      <c r="V266" s="160">
        <f>ROUND(E266*U266,2)</f>
        <v>3.53</v>
      </c>
      <c r="W266" s="160"/>
      <c r="X266" s="160"/>
      <c r="Y266" s="160" t="s">
        <v>157</v>
      </c>
      <c r="Z266" s="150"/>
      <c r="AA266" s="150"/>
      <c r="AB266" s="150"/>
      <c r="AC266" s="150"/>
      <c r="AD266" s="150"/>
      <c r="AE266" s="150"/>
      <c r="AF266" s="150"/>
      <c r="AG266" s="150" t="s">
        <v>158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2" x14ac:dyDescent="0.2">
      <c r="A267" s="157"/>
      <c r="B267" s="158"/>
      <c r="C267" s="190" t="s">
        <v>522</v>
      </c>
      <c r="D267" s="161"/>
      <c r="E267" s="162">
        <v>5.3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50"/>
      <c r="AA267" s="150"/>
      <c r="AB267" s="150"/>
      <c r="AC267" s="150"/>
      <c r="AD267" s="150"/>
      <c r="AE267" s="150"/>
      <c r="AF267" s="150"/>
      <c r="AG267" s="150" t="s">
        <v>169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81">
        <v>139</v>
      </c>
      <c r="B268" s="182" t="s">
        <v>523</v>
      </c>
      <c r="C268" s="192" t="s">
        <v>524</v>
      </c>
      <c r="D268" s="183" t="s">
        <v>192</v>
      </c>
      <c r="E268" s="184">
        <v>5.3</v>
      </c>
      <c r="F268" s="185"/>
      <c r="G268" s="186">
        <f>ROUND(E268*F268,2)</f>
        <v>0</v>
      </c>
      <c r="H268" s="185"/>
      <c r="I268" s="186">
        <f>ROUND(E268*H268,2)</f>
        <v>0</v>
      </c>
      <c r="J268" s="185"/>
      <c r="K268" s="186">
        <f>ROUND(E268*J268,2)</f>
        <v>0</v>
      </c>
      <c r="L268" s="186">
        <v>15</v>
      </c>
      <c r="M268" s="186">
        <f>G268*(1+L268/100)</f>
        <v>0</v>
      </c>
      <c r="N268" s="184">
        <v>0</v>
      </c>
      <c r="O268" s="184">
        <f>ROUND(E268*N268,2)</f>
        <v>0</v>
      </c>
      <c r="P268" s="184">
        <v>0</v>
      </c>
      <c r="Q268" s="184">
        <f>ROUND(E268*P268,2)</f>
        <v>0</v>
      </c>
      <c r="R268" s="186" t="s">
        <v>513</v>
      </c>
      <c r="S268" s="186" t="s">
        <v>156</v>
      </c>
      <c r="T268" s="187" t="s">
        <v>156</v>
      </c>
      <c r="U268" s="160">
        <v>1.1100000000000001</v>
      </c>
      <c r="V268" s="160">
        <f>ROUND(E268*U268,2)</f>
        <v>5.88</v>
      </c>
      <c r="W268" s="160"/>
      <c r="X268" s="160"/>
      <c r="Y268" s="160" t="s">
        <v>157</v>
      </c>
      <c r="Z268" s="150"/>
      <c r="AA268" s="150"/>
      <c r="AB268" s="150"/>
      <c r="AC268" s="150"/>
      <c r="AD268" s="150"/>
      <c r="AE268" s="150"/>
      <c r="AF268" s="150"/>
      <c r="AG268" s="150" t="s">
        <v>158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81">
        <v>140</v>
      </c>
      <c r="B269" s="182" t="s">
        <v>525</v>
      </c>
      <c r="C269" s="192" t="s">
        <v>526</v>
      </c>
      <c r="D269" s="183" t="s">
        <v>314</v>
      </c>
      <c r="E269" s="184">
        <v>1</v>
      </c>
      <c r="F269" s="185"/>
      <c r="G269" s="186">
        <f>ROUND(E269*F269,2)</f>
        <v>0</v>
      </c>
      <c r="H269" s="185"/>
      <c r="I269" s="186">
        <f>ROUND(E269*H269,2)</f>
        <v>0</v>
      </c>
      <c r="J269" s="185"/>
      <c r="K269" s="186">
        <f>ROUND(E269*J269,2)</f>
        <v>0</v>
      </c>
      <c r="L269" s="186">
        <v>15</v>
      </c>
      <c r="M269" s="186">
        <f>G269*(1+L269/100)</f>
        <v>0</v>
      </c>
      <c r="N269" s="184">
        <v>0.05</v>
      </c>
      <c r="O269" s="184">
        <f>ROUND(E269*N269,2)</f>
        <v>0.05</v>
      </c>
      <c r="P269" s="184">
        <v>0</v>
      </c>
      <c r="Q269" s="184">
        <f>ROUND(E269*P269,2)</f>
        <v>0</v>
      </c>
      <c r="R269" s="186"/>
      <c r="S269" s="186" t="s">
        <v>259</v>
      </c>
      <c r="T269" s="187" t="s">
        <v>226</v>
      </c>
      <c r="U269" s="160">
        <v>0</v>
      </c>
      <c r="V269" s="160">
        <f>ROUND(E269*U269,2)</f>
        <v>0</v>
      </c>
      <c r="W269" s="160"/>
      <c r="X269" s="160"/>
      <c r="Y269" s="160" t="s">
        <v>157</v>
      </c>
      <c r="Z269" s="150"/>
      <c r="AA269" s="150"/>
      <c r="AB269" s="150"/>
      <c r="AC269" s="150"/>
      <c r="AD269" s="150"/>
      <c r="AE269" s="150"/>
      <c r="AF269" s="150"/>
      <c r="AG269" s="150" t="s">
        <v>158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73">
        <v>141</v>
      </c>
      <c r="B270" s="174" t="s">
        <v>527</v>
      </c>
      <c r="C270" s="189" t="s">
        <v>528</v>
      </c>
      <c r="D270" s="175" t="s">
        <v>263</v>
      </c>
      <c r="E270" s="176">
        <v>6.0199999999999997E-2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15</v>
      </c>
      <c r="M270" s="178">
        <f>G270*(1+L270/100)</f>
        <v>0</v>
      </c>
      <c r="N270" s="176">
        <v>0</v>
      </c>
      <c r="O270" s="176">
        <f>ROUND(E270*N270,2)</f>
        <v>0</v>
      </c>
      <c r="P270" s="176">
        <v>0</v>
      </c>
      <c r="Q270" s="176">
        <f>ROUND(E270*P270,2)</f>
        <v>0</v>
      </c>
      <c r="R270" s="178" t="s">
        <v>513</v>
      </c>
      <c r="S270" s="178" t="s">
        <v>156</v>
      </c>
      <c r="T270" s="179" t="s">
        <v>156</v>
      </c>
      <c r="U270" s="160">
        <v>5.0640000000000001</v>
      </c>
      <c r="V270" s="160">
        <f>ROUND(E270*U270,2)</f>
        <v>0.3</v>
      </c>
      <c r="W270" s="160"/>
      <c r="X270" s="160"/>
      <c r="Y270" s="160" t="s">
        <v>157</v>
      </c>
      <c r="Z270" s="150"/>
      <c r="AA270" s="150"/>
      <c r="AB270" s="150"/>
      <c r="AC270" s="150"/>
      <c r="AD270" s="150"/>
      <c r="AE270" s="150"/>
      <c r="AF270" s="150"/>
      <c r="AG270" s="150" t="s">
        <v>283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2" x14ac:dyDescent="0.2">
      <c r="A271" s="157"/>
      <c r="B271" s="158"/>
      <c r="C271" s="255" t="s">
        <v>420</v>
      </c>
      <c r="D271" s="256"/>
      <c r="E271" s="256"/>
      <c r="F271" s="256"/>
      <c r="G271" s="256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60"/>
      <c r="Z271" s="150"/>
      <c r="AA271" s="150"/>
      <c r="AB271" s="150"/>
      <c r="AC271" s="150"/>
      <c r="AD271" s="150"/>
      <c r="AE271" s="150"/>
      <c r="AF271" s="150"/>
      <c r="AG271" s="150" t="s">
        <v>160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ht="22.5" outlineLevel="1" x14ac:dyDescent="0.2">
      <c r="A272" s="173">
        <v>142</v>
      </c>
      <c r="B272" s="174" t="s">
        <v>529</v>
      </c>
      <c r="C272" s="189" t="s">
        <v>530</v>
      </c>
      <c r="D272" s="175" t="s">
        <v>263</v>
      </c>
      <c r="E272" s="176">
        <v>6.0199999999999997E-2</v>
      </c>
      <c r="F272" s="177"/>
      <c r="G272" s="178">
        <f>ROUND(E272*F272,2)</f>
        <v>0</v>
      </c>
      <c r="H272" s="177"/>
      <c r="I272" s="178">
        <f>ROUND(E272*H272,2)</f>
        <v>0</v>
      </c>
      <c r="J272" s="177"/>
      <c r="K272" s="178">
        <f>ROUND(E272*J272,2)</f>
        <v>0</v>
      </c>
      <c r="L272" s="178">
        <v>15</v>
      </c>
      <c r="M272" s="178">
        <f>G272*(1+L272/100)</f>
        <v>0</v>
      </c>
      <c r="N272" s="176">
        <v>0</v>
      </c>
      <c r="O272" s="176">
        <f>ROUND(E272*N272,2)</f>
        <v>0</v>
      </c>
      <c r="P272" s="176">
        <v>0</v>
      </c>
      <c r="Q272" s="176">
        <f>ROUND(E272*P272,2)</f>
        <v>0</v>
      </c>
      <c r="R272" s="178" t="s">
        <v>325</v>
      </c>
      <c r="S272" s="178" t="s">
        <v>156</v>
      </c>
      <c r="T272" s="179" t="s">
        <v>156</v>
      </c>
      <c r="U272" s="160">
        <v>2.1429999999999998</v>
      </c>
      <c r="V272" s="160">
        <f>ROUND(E272*U272,2)</f>
        <v>0.13</v>
      </c>
      <c r="W272" s="160"/>
      <c r="X272" s="160"/>
      <c r="Y272" s="160" t="s">
        <v>157</v>
      </c>
      <c r="Z272" s="150"/>
      <c r="AA272" s="150"/>
      <c r="AB272" s="150"/>
      <c r="AC272" s="150"/>
      <c r="AD272" s="150"/>
      <c r="AE272" s="150"/>
      <c r="AF272" s="150"/>
      <c r="AG272" s="150" t="s">
        <v>283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2" x14ac:dyDescent="0.2">
      <c r="A273" s="157"/>
      <c r="B273" s="158"/>
      <c r="C273" s="255" t="s">
        <v>420</v>
      </c>
      <c r="D273" s="256"/>
      <c r="E273" s="256"/>
      <c r="F273" s="256"/>
      <c r="G273" s="256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60"/>
      <c r="Z273" s="150"/>
      <c r="AA273" s="150"/>
      <c r="AB273" s="150"/>
      <c r="AC273" s="150"/>
      <c r="AD273" s="150"/>
      <c r="AE273" s="150"/>
      <c r="AF273" s="150"/>
      <c r="AG273" s="150" t="s">
        <v>160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ht="33.75" outlineLevel="1" x14ac:dyDescent="0.2">
      <c r="A274" s="173">
        <v>143</v>
      </c>
      <c r="B274" s="174" t="s">
        <v>531</v>
      </c>
      <c r="C274" s="189" t="s">
        <v>532</v>
      </c>
      <c r="D274" s="175" t="s">
        <v>263</v>
      </c>
      <c r="E274" s="176">
        <v>6.0199999999999997E-2</v>
      </c>
      <c r="F274" s="177"/>
      <c r="G274" s="178">
        <f>ROUND(E274*F274,2)</f>
        <v>0</v>
      </c>
      <c r="H274" s="177"/>
      <c r="I274" s="178">
        <f>ROUND(E274*H274,2)</f>
        <v>0</v>
      </c>
      <c r="J274" s="177"/>
      <c r="K274" s="178">
        <f>ROUND(E274*J274,2)</f>
        <v>0</v>
      </c>
      <c r="L274" s="178">
        <v>15</v>
      </c>
      <c r="M274" s="178">
        <f>G274*(1+L274/100)</f>
        <v>0</v>
      </c>
      <c r="N274" s="176">
        <v>0</v>
      </c>
      <c r="O274" s="176">
        <f>ROUND(E274*N274,2)</f>
        <v>0</v>
      </c>
      <c r="P274" s="176">
        <v>0</v>
      </c>
      <c r="Q274" s="176">
        <f>ROUND(E274*P274,2)</f>
        <v>0</v>
      </c>
      <c r="R274" s="178" t="s">
        <v>325</v>
      </c>
      <c r="S274" s="178" t="s">
        <v>156</v>
      </c>
      <c r="T274" s="179" t="s">
        <v>156</v>
      </c>
      <c r="U274" s="160">
        <v>0</v>
      </c>
      <c r="V274" s="160">
        <f>ROUND(E274*U274,2)</f>
        <v>0</v>
      </c>
      <c r="W274" s="160"/>
      <c r="X274" s="160"/>
      <c r="Y274" s="160" t="s">
        <v>157</v>
      </c>
      <c r="Z274" s="150"/>
      <c r="AA274" s="150"/>
      <c r="AB274" s="150"/>
      <c r="AC274" s="150"/>
      <c r="AD274" s="150"/>
      <c r="AE274" s="150"/>
      <c r="AF274" s="150"/>
      <c r="AG274" s="150" t="s">
        <v>283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2" x14ac:dyDescent="0.2">
      <c r="A275" s="157"/>
      <c r="B275" s="158"/>
      <c r="C275" s="255" t="s">
        <v>420</v>
      </c>
      <c r="D275" s="256"/>
      <c r="E275" s="256"/>
      <c r="F275" s="256"/>
      <c r="G275" s="256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50"/>
      <c r="AA275" s="150"/>
      <c r="AB275" s="150"/>
      <c r="AC275" s="150"/>
      <c r="AD275" s="150"/>
      <c r="AE275" s="150"/>
      <c r="AF275" s="150"/>
      <c r="AG275" s="150" t="s">
        <v>160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x14ac:dyDescent="0.2">
      <c r="A276" s="166" t="s">
        <v>150</v>
      </c>
      <c r="B276" s="167" t="s">
        <v>100</v>
      </c>
      <c r="C276" s="188" t="s">
        <v>101</v>
      </c>
      <c r="D276" s="168"/>
      <c r="E276" s="169"/>
      <c r="F276" s="170"/>
      <c r="G276" s="170">
        <f>SUMIF(AG277:AG311,"&lt;&gt;NOR",G277:G311)</f>
        <v>0</v>
      </c>
      <c r="H276" s="170"/>
      <c r="I276" s="170">
        <f>SUM(I277:I311)</f>
        <v>0</v>
      </c>
      <c r="J276" s="170"/>
      <c r="K276" s="170">
        <f>SUM(K277:K311)</f>
        <v>0</v>
      </c>
      <c r="L276" s="170"/>
      <c r="M276" s="170">
        <f>SUM(M277:M311)</f>
        <v>0</v>
      </c>
      <c r="N276" s="169"/>
      <c r="O276" s="169">
        <f>SUM(O277:O311)</f>
        <v>0.95000000000000007</v>
      </c>
      <c r="P276" s="169"/>
      <c r="Q276" s="169">
        <f>SUM(Q277:Q311)</f>
        <v>0.71</v>
      </c>
      <c r="R276" s="170"/>
      <c r="S276" s="170"/>
      <c r="T276" s="171"/>
      <c r="U276" s="165"/>
      <c r="V276" s="165">
        <f>SUM(V277:V311)</f>
        <v>131.97</v>
      </c>
      <c r="W276" s="165"/>
      <c r="X276" s="165"/>
      <c r="Y276" s="165"/>
      <c r="AG276" t="s">
        <v>151</v>
      </c>
    </row>
    <row r="277" spans="1:60" outlineLevel="1" x14ac:dyDescent="0.2">
      <c r="A277" s="181">
        <v>144</v>
      </c>
      <c r="B277" s="182" t="s">
        <v>533</v>
      </c>
      <c r="C277" s="192" t="s">
        <v>534</v>
      </c>
      <c r="D277" s="183" t="s">
        <v>154</v>
      </c>
      <c r="E277" s="184">
        <v>2</v>
      </c>
      <c r="F277" s="185"/>
      <c r="G277" s="186">
        <f>ROUND(E277*F277,2)</f>
        <v>0</v>
      </c>
      <c r="H277" s="185"/>
      <c r="I277" s="186">
        <f>ROUND(E277*H277,2)</f>
        <v>0</v>
      </c>
      <c r="J277" s="185"/>
      <c r="K277" s="186">
        <f>ROUND(E277*J277,2)</f>
        <v>0</v>
      </c>
      <c r="L277" s="186">
        <v>15</v>
      </c>
      <c r="M277" s="186">
        <f>G277*(1+L277/100)</f>
        <v>0</v>
      </c>
      <c r="N277" s="184">
        <v>0</v>
      </c>
      <c r="O277" s="184">
        <f>ROUND(E277*N277,2)</f>
        <v>0</v>
      </c>
      <c r="P277" s="184">
        <v>0</v>
      </c>
      <c r="Q277" s="184">
        <f>ROUND(E277*P277,2)</f>
        <v>0</v>
      </c>
      <c r="R277" s="186" t="s">
        <v>392</v>
      </c>
      <c r="S277" s="186" t="s">
        <v>156</v>
      </c>
      <c r="T277" s="187" t="s">
        <v>156</v>
      </c>
      <c r="U277" s="160">
        <v>0.53</v>
      </c>
      <c r="V277" s="160">
        <f>ROUND(E277*U277,2)</f>
        <v>1.06</v>
      </c>
      <c r="W277" s="160"/>
      <c r="X277" s="160"/>
      <c r="Y277" s="160" t="s">
        <v>157</v>
      </c>
      <c r="Z277" s="150"/>
      <c r="AA277" s="150"/>
      <c r="AB277" s="150"/>
      <c r="AC277" s="150"/>
      <c r="AD277" s="150"/>
      <c r="AE277" s="150"/>
      <c r="AF277" s="150"/>
      <c r="AG277" s="150" t="s">
        <v>158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81">
        <v>145</v>
      </c>
      <c r="B278" s="182" t="s">
        <v>535</v>
      </c>
      <c r="C278" s="192" t="s">
        <v>536</v>
      </c>
      <c r="D278" s="183" t="s">
        <v>154</v>
      </c>
      <c r="E278" s="184">
        <v>2</v>
      </c>
      <c r="F278" s="185"/>
      <c r="G278" s="186">
        <f>ROUND(E278*F278,2)</f>
        <v>0</v>
      </c>
      <c r="H278" s="185"/>
      <c r="I278" s="186">
        <f>ROUND(E278*H278,2)</f>
        <v>0</v>
      </c>
      <c r="J278" s="185"/>
      <c r="K278" s="186">
        <f>ROUND(E278*J278,2)</f>
        <v>0</v>
      </c>
      <c r="L278" s="186">
        <v>15</v>
      </c>
      <c r="M278" s="186">
        <f>G278*(1+L278/100)</f>
        <v>0</v>
      </c>
      <c r="N278" s="184">
        <v>2.0000000000000001E-4</v>
      </c>
      <c r="O278" s="184">
        <f>ROUND(E278*N278,2)</f>
        <v>0</v>
      </c>
      <c r="P278" s="184">
        <v>0.35625000000000001</v>
      </c>
      <c r="Q278" s="184">
        <f>ROUND(E278*P278,2)</f>
        <v>0.71</v>
      </c>
      <c r="R278" s="186" t="s">
        <v>392</v>
      </c>
      <c r="S278" s="186" t="s">
        <v>156</v>
      </c>
      <c r="T278" s="187" t="s">
        <v>156</v>
      </c>
      <c r="U278" s="160">
        <v>2.915</v>
      </c>
      <c r="V278" s="160">
        <f>ROUND(E278*U278,2)</f>
        <v>5.83</v>
      </c>
      <c r="W278" s="160"/>
      <c r="X278" s="160"/>
      <c r="Y278" s="160" t="s">
        <v>157</v>
      </c>
      <c r="Z278" s="150"/>
      <c r="AA278" s="150"/>
      <c r="AB278" s="150"/>
      <c r="AC278" s="150"/>
      <c r="AD278" s="150"/>
      <c r="AE278" s="150"/>
      <c r="AF278" s="150"/>
      <c r="AG278" s="150" t="s">
        <v>158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ht="22.5" outlineLevel="1" x14ac:dyDescent="0.2">
      <c r="A279" s="173">
        <v>146</v>
      </c>
      <c r="B279" s="174" t="s">
        <v>537</v>
      </c>
      <c r="C279" s="189" t="s">
        <v>538</v>
      </c>
      <c r="D279" s="175" t="s">
        <v>263</v>
      </c>
      <c r="E279" s="176">
        <v>0.71250000000000002</v>
      </c>
      <c r="F279" s="177"/>
      <c r="G279" s="178">
        <f>ROUND(E279*F279,2)</f>
        <v>0</v>
      </c>
      <c r="H279" s="177"/>
      <c r="I279" s="178">
        <f>ROUND(E279*H279,2)</f>
        <v>0</v>
      </c>
      <c r="J279" s="177"/>
      <c r="K279" s="178">
        <f>ROUND(E279*J279,2)</f>
        <v>0</v>
      </c>
      <c r="L279" s="178">
        <v>15</v>
      </c>
      <c r="M279" s="178">
        <f>G279*(1+L279/100)</f>
        <v>0</v>
      </c>
      <c r="N279" s="176">
        <v>0</v>
      </c>
      <c r="O279" s="176">
        <f>ROUND(E279*N279,2)</f>
        <v>0</v>
      </c>
      <c r="P279" s="176">
        <v>0</v>
      </c>
      <c r="Q279" s="176">
        <f>ROUND(E279*P279,2)</f>
        <v>0</v>
      </c>
      <c r="R279" s="178" t="s">
        <v>392</v>
      </c>
      <c r="S279" s="178" t="s">
        <v>156</v>
      </c>
      <c r="T279" s="179" t="s">
        <v>156</v>
      </c>
      <c r="U279" s="160">
        <v>11.403</v>
      </c>
      <c r="V279" s="160">
        <f>ROUND(E279*U279,2)</f>
        <v>8.1199999999999992</v>
      </c>
      <c r="W279" s="160"/>
      <c r="X279" s="160"/>
      <c r="Y279" s="160" t="s">
        <v>157</v>
      </c>
      <c r="Z279" s="150"/>
      <c r="AA279" s="150"/>
      <c r="AB279" s="150"/>
      <c r="AC279" s="150"/>
      <c r="AD279" s="150"/>
      <c r="AE279" s="150"/>
      <c r="AF279" s="150"/>
      <c r="AG279" s="150" t="s">
        <v>158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2" x14ac:dyDescent="0.2">
      <c r="A280" s="157"/>
      <c r="B280" s="158"/>
      <c r="C280" s="255" t="s">
        <v>539</v>
      </c>
      <c r="D280" s="256"/>
      <c r="E280" s="256"/>
      <c r="F280" s="256"/>
      <c r="G280" s="256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50"/>
      <c r="AA280" s="150"/>
      <c r="AB280" s="150"/>
      <c r="AC280" s="150"/>
      <c r="AD280" s="150"/>
      <c r="AE280" s="150"/>
      <c r="AF280" s="150"/>
      <c r="AG280" s="150" t="s">
        <v>160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73">
        <v>147</v>
      </c>
      <c r="B281" s="174" t="s">
        <v>540</v>
      </c>
      <c r="C281" s="189" t="s">
        <v>541</v>
      </c>
      <c r="D281" s="175" t="s">
        <v>332</v>
      </c>
      <c r="E281" s="176">
        <v>80</v>
      </c>
      <c r="F281" s="177"/>
      <c r="G281" s="178">
        <f>ROUND(E281*F281,2)</f>
        <v>0</v>
      </c>
      <c r="H281" s="177"/>
      <c r="I281" s="178">
        <f>ROUND(E281*H281,2)</f>
        <v>0</v>
      </c>
      <c r="J281" s="177"/>
      <c r="K281" s="178">
        <f>ROUND(E281*J281,2)</f>
        <v>0</v>
      </c>
      <c r="L281" s="178">
        <v>15</v>
      </c>
      <c r="M281" s="178">
        <f>G281*(1+L281/100)</f>
        <v>0</v>
      </c>
      <c r="N281" s="176">
        <v>0</v>
      </c>
      <c r="O281" s="176">
        <f>ROUND(E281*N281,2)</f>
        <v>0</v>
      </c>
      <c r="P281" s="176">
        <v>0</v>
      </c>
      <c r="Q281" s="176">
        <f>ROUND(E281*P281,2)</f>
        <v>0</v>
      </c>
      <c r="R281" s="178"/>
      <c r="S281" s="178" t="s">
        <v>259</v>
      </c>
      <c r="T281" s="179" t="s">
        <v>276</v>
      </c>
      <c r="U281" s="160">
        <v>1</v>
      </c>
      <c r="V281" s="160">
        <f>ROUND(E281*U281,2)</f>
        <v>80</v>
      </c>
      <c r="W281" s="160"/>
      <c r="X281" s="160"/>
      <c r="Y281" s="160" t="s">
        <v>157</v>
      </c>
      <c r="Z281" s="150"/>
      <c r="AA281" s="150"/>
      <c r="AB281" s="150"/>
      <c r="AC281" s="150"/>
      <c r="AD281" s="150"/>
      <c r="AE281" s="150"/>
      <c r="AF281" s="150"/>
      <c r="AG281" s="150" t="s">
        <v>158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2" x14ac:dyDescent="0.2">
      <c r="A282" s="157"/>
      <c r="B282" s="158"/>
      <c r="C282" s="253" t="s">
        <v>542</v>
      </c>
      <c r="D282" s="254"/>
      <c r="E282" s="254"/>
      <c r="F282" s="254"/>
      <c r="G282" s="254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50"/>
      <c r="AA282" s="150"/>
      <c r="AB282" s="150"/>
      <c r="AC282" s="150"/>
      <c r="AD282" s="150"/>
      <c r="AE282" s="150"/>
      <c r="AF282" s="150"/>
      <c r="AG282" s="150" t="s">
        <v>162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73">
        <v>148</v>
      </c>
      <c r="B283" s="174" t="s">
        <v>543</v>
      </c>
      <c r="C283" s="189" t="s">
        <v>544</v>
      </c>
      <c r="D283" s="175" t="s">
        <v>314</v>
      </c>
      <c r="E283" s="176">
        <v>1</v>
      </c>
      <c r="F283" s="177"/>
      <c r="G283" s="178">
        <f>ROUND(E283*F283,2)</f>
        <v>0</v>
      </c>
      <c r="H283" s="177"/>
      <c r="I283" s="178">
        <f>ROUND(E283*H283,2)</f>
        <v>0</v>
      </c>
      <c r="J283" s="177"/>
      <c r="K283" s="178">
        <f>ROUND(E283*J283,2)</f>
        <v>0</v>
      </c>
      <c r="L283" s="178">
        <v>15</v>
      </c>
      <c r="M283" s="178">
        <f>G283*(1+L283/100)</f>
        <v>0</v>
      </c>
      <c r="N283" s="176">
        <v>0.6</v>
      </c>
      <c r="O283" s="176">
        <f>ROUND(E283*N283,2)</f>
        <v>0.6</v>
      </c>
      <c r="P283" s="176">
        <v>0</v>
      </c>
      <c r="Q283" s="176">
        <f>ROUND(E283*P283,2)</f>
        <v>0</v>
      </c>
      <c r="R283" s="178"/>
      <c r="S283" s="178" t="s">
        <v>259</v>
      </c>
      <c r="T283" s="179" t="s">
        <v>226</v>
      </c>
      <c r="U283" s="160">
        <v>0</v>
      </c>
      <c r="V283" s="160">
        <f>ROUND(E283*U283,2)</f>
        <v>0</v>
      </c>
      <c r="W283" s="160"/>
      <c r="X283" s="160"/>
      <c r="Y283" s="160" t="s">
        <v>157</v>
      </c>
      <c r="Z283" s="150"/>
      <c r="AA283" s="150"/>
      <c r="AB283" s="150"/>
      <c r="AC283" s="150"/>
      <c r="AD283" s="150"/>
      <c r="AE283" s="150"/>
      <c r="AF283" s="150"/>
      <c r="AG283" s="150" t="s">
        <v>158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ht="45" outlineLevel="2" x14ac:dyDescent="0.2">
      <c r="A284" s="157"/>
      <c r="B284" s="158"/>
      <c r="C284" s="253" t="s">
        <v>545</v>
      </c>
      <c r="D284" s="254"/>
      <c r="E284" s="254"/>
      <c r="F284" s="254"/>
      <c r="G284" s="254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50"/>
      <c r="AA284" s="150"/>
      <c r="AB284" s="150"/>
      <c r="AC284" s="150"/>
      <c r="AD284" s="150"/>
      <c r="AE284" s="150"/>
      <c r="AF284" s="150"/>
      <c r="AG284" s="150" t="s">
        <v>162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80" t="str">
        <f>C284</f>
        <v>2 nástěnné kondenzační plynové kotle pro montáž do prostoru, s umístěním v řadě o celk. výkonu 10,9 - 90,0kW (80/60°C), vč.topné plochy Inox, regulace spalování Lambda Pro Control, provoz závislý na vzduchu místnosti, digitální kaskádové regulace a regulace topných okruhů, s čidlem venk. teploty, anuloidu, s hydr.kaskádou, s vysoce efektivní oběh. čerpadly, modulované válcové hořáky, typová tepelná izolace.</v>
      </c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73">
        <v>149</v>
      </c>
      <c r="B285" s="174" t="s">
        <v>546</v>
      </c>
      <c r="C285" s="189" t="s">
        <v>547</v>
      </c>
      <c r="D285" s="175" t="s">
        <v>314</v>
      </c>
      <c r="E285" s="176">
        <v>1</v>
      </c>
      <c r="F285" s="177"/>
      <c r="G285" s="178">
        <f>ROUND(E285*F285,2)</f>
        <v>0</v>
      </c>
      <c r="H285" s="177"/>
      <c r="I285" s="178">
        <f>ROUND(E285*H285,2)</f>
        <v>0</v>
      </c>
      <c r="J285" s="177"/>
      <c r="K285" s="178">
        <f>ROUND(E285*J285,2)</f>
        <v>0</v>
      </c>
      <c r="L285" s="178">
        <v>15</v>
      </c>
      <c r="M285" s="178">
        <f>G285*(1+L285/100)</f>
        <v>0</v>
      </c>
      <c r="N285" s="176">
        <v>4.4999999999999998E-2</v>
      </c>
      <c r="O285" s="176">
        <f>ROUND(E285*N285,2)</f>
        <v>0.05</v>
      </c>
      <c r="P285" s="176">
        <v>0</v>
      </c>
      <c r="Q285" s="176">
        <f>ROUND(E285*P285,2)</f>
        <v>0</v>
      </c>
      <c r="R285" s="178"/>
      <c r="S285" s="178" t="s">
        <v>259</v>
      </c>
      <c r="T285" s="179" t="s">
        <v>226</v>
      </c>
      <c r="U285" s="160">
        <v>0</v>
      </c>
      <c r="V285" s="160">
        <f>ROUND(E285*U285,2)</f>
        <v>0</v>
      </c>
      <c r="W285" s="160"/>
      <c r="X285" s="160"/>
      <c r="Y285" s="160" t="s">
        <v>157</v>
      </c>
      <c r="Z285" s="150"/>
      <c r="AA285" s="150"/>
      <c r="AB285" s="150"/>
      <c r="AC285" s="150"/>
      <c r="AD285" s="150"/>
      <c r="AE285" s="150"/>
      <c r="AF285" s="150"/>
      <c r="AG285" s="150" t="s">
        <v>158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ht="22.5" outlineLevel="2" x14ac:dyDescent="0.2">
      <c r="A286" s="157"/>
      <c r="B286" s="158"/>
      <c r="C286" s="253" t="s">
        <v>548</v>
      </c>
      <c r="D286" s="254"/>
      <c r="E286" s="254"/>
      <c r="F286" s="254"/>
      <c r="G286" s="254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50"/>
      <c r="AA286" s="150"/>
      <c r="AB286" s="150"/>
      <c r="AC286" s="150"/>
      <c r="AD286" s="150"/>
      <c r="AE286" s="150"/>
      <c r="AF286" s="150"/>
      <c r="AG286" s="150" t="s">
        <v>162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80" t="str">
        <f>C286</f>
        <v>Hydraulická výhybka, vč. spoj. soupravy a tep. izolace, podlahové konzoly, rychloodvzdušňovače a kul. kohoutu s hadicovým hrdlem pro možnost vypouštění  (odkalování), DN80/PN6.</v>
      </c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73">
        <v>150</v>
      </c>
      <c r="B287" s="174" t="s">
        <v>549</v>
      </c>
      <c r="C287" s="189" t="s">
        <v>550</v>
      </c>
      <c r="D287" s="175" t="s">
        <v>314</v>
      </c>
      <c r="E287" s="176">
        <v>1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15</v>
      </c>
      <c r="M287" s="178">
        <f>G287*(1+L287/100)</f>
        <v>0</v>
      </c>
      <c r="N287" s="176">
        <v>0.02</v>
      </c>
      <c r="O287" s="176">
        <f>ROUND(E287*N287,2)</f>
        <v>0.02</v>
      </c>
      <c r="P287" s="176">
        <v>0</v>
      </c>
      <c r="Q287" s="176">
        <f>ROUND(E287*P287,2)</f>
        <v>0</v>
      </c>
      <c r="R287" s="178"/>
      <c r="S287" s="178" t="s">
        <v>259</v>
      </c>
      <c r="T287" s="179" t="s">
        <v>226</v>
      </c>
      <c r="U287" s="160">
        <v>0</v>
      </c>
      <c r="V287" s="160">
        <f>ROUND(E287*U287,2)</f>
        <v>0</v>
      </c>
      <c r="W287" s="160"/>
      <c r="X287" s="160"/>
      <c r="Y287" s="160" t="s">
        <v>157</v>
      </c>
      <c r="Z287" s="150"/>
      <c r="AA287" s="150"/>
      <c r="AB287" s="150"/>
      <c r="AC287" s="150"/>
      <c r="AD287" s="150"/>
      <c r="AE287" s="150"/>
      <c r="AF287" s="150"/>
      <c r="AG287" s="150" t="s">
        <v>158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2" x14ac:dyDescent="0.2">
      <c r="A288" s="157"/>
      <c r="B288" s="158"/>
      <c r="C288" s="253" t="s">
        <v>551</v>
      </c>
      <c r="D288" s="254"/>
      <c r="E288" s="254"/>
      <c r="F288" s="254"/>
      <c r="G288" s="254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50"/>
      <c r="AA288" s="150"/>
      <c r="AB288" s="150"/>
      <c r="AC288" s="150"/>
      <c r="AD288" s="150"/>
      <c r="AE288" s="150"/>
      <c r="AF288" s="150"/>
      <c r="AG288" s="150" t="s">
        <v>162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73">
        <v>151</v>
      </c>
      <c r="B289" s="174" t="s">
        <v>552</v>
      </c>
      <c r="C289" s="189" t="s">
        <v>553</v>
      </c>
      <c r="D289" s="175" t="s">
        <v>314</v>
      </c>
      <c r="E289" s="176">
        <v>1</v>
      </c>
      <c r="F289" s="177"/>
      <c r="G289" s="178">
        <f>ROUND(E289*F289,2)</f>
        <v>0</v>
      </c>
      <c r="H289" s="177"/>
      <c r="I289" s="178">
        <f>ROUND(E289*H289,2)</f>
        <v>0</v>
      </c>
      <c r="J289" s="177"/>
      <c r="K289" s="178">
        <f>ROUND(E289*J289,2)</f>
        <v>0</v>
      </c>
      <c r="L289" s="178">
        <v>15</v>
      </c>
      <c r="M289" s="178">
        <f>G289*(1+L289/100)</f>
        <v>0</v>
      </c>
      <c r="N289" s="176">
        <v>1.6E-2</v>
      </c>
      <c r="O289" s="176">
        <f>ROUND(E289*N289,2)</f>
        <v>0.02</v>
      </c>
      <c r="P289" s="176">
        <v>0</v>
      </c>
      <c r="Q289" s="176">
        <f>ROUND(E289*P289,2)</f>
        <v>0</v>
      </c>
      <c r="R289" s="178"/>
      <c r="S289" s="178" t="s">
        <v>259</v>
      </c>
      <c r="T289" s="179" t="s">
        <v>226</v>
      </c>
      <c r="U289" s="160">
        <v>0</v>
      </c>
      <c r="V289" s="160">
        <f>ROUND(E289*U289,2)</f>
        <v>0</v>
      </c>
      <c r="W289" s="160"/>
      <c r="X289" s="160"/>
      <c r="Y289" s="160" t="s">
        <v>157</v>
      </c>
      <c r="Z289" s="150"/>
      <c r="AA289" s="150"/>
      <c r="AB289" s="150"/>
      <c r="AC289" s="150"/>
      <c r="AD289" s="150"/>
      <c r="AE289" s="150"/>
      <c r="AF289" s="150"/>
      <c r="AG289" s="150" t="s">
        <v>158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ht="22.5" outlineLevel="2" x14ac:dyDescent="0.2">
      <c r="A290" s="157"/>
      <c r="B290" s="158"/>
      <c r="C290" s="253" t="s">
        <v>554</v>
      </c>
      <c r="D290" s="254"/>
      <c r="E290" s="254"/>
      <c r="F290" s="254"/>
      <c r="G290" s="254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50"/>
      <c r="AA290" s="150"/>
      <c r="AB290" s="150"/>
      <c r="AC290" s="150"/>
      <c r="AD290" s="150"/>
      <c r="AE290" s="150"/>
      <c r="AF290" s="150"/>
      <c r="AG290" s="150" t="s">
        <v>162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80" t="str">
        <f>C290</f>
        <v>Sběrné potrubí kondenzátu pro 2 kotle umístěné v řadě, vč. držáků, odtokové hadice pro připojení na odvodňovací systém, spoj. hadice pro odtok kondenzátu sifonu a spoj. hadice pro odtok poj. ventilu pro každý kotel.</v>
      </c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73">
        <v>152</v>
      </c>
      <c r="B291" s="174" t="s">
        <v>555</v>
      </c>
      <c r="C291" s="189" t="s">
        <v>556</v>
      </c>
      <c r="D291" s="175" t="s">
        <v>314</v>
      </c>
      <c r="E291" s="176">
        <v>1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15</v>
      </c>
      <c r="M291" s="178">
        <f>G291*(1+L291/100)</f>
        <v>0</v>
      </c>
      <c r="N291" s="176">
        <v>0.06</v>
      </c>
      <c r="O291" s="176">
        <f>ROUND(E291*N291,2)</f>
        <v>0.06</v>
      </c>
      <c r="P291" s="176">
        <v>0</v>
      </c>
      <c r="Q291" s="176">
        <f>ROUND(E291*P291,2)</f>
        <v>0</v>
      </c>
      <c r="R291" s="178"/>
      <c r="S291" s="178" t="s">
        <v>259</v>
      </c>
      <c r="T291" s="179" t="s">
        <v>226</v>
      </c>
      <c r="U291" s="160">
        <v>0</v>
      </c>
      <c r="V291" s="160">
        <f>ROUND(E291*U291,2)</f>
        <v>0</v>
      </c>
      <c r="W291" s="160"/>
      <c r="X291" s="160"/>
      <c r="Y291" s="160" t="s">
        <v>157</v>
      </c>
      <c r="Z291" s="150"/>
      <c r="AA291" s="150"/>
      <c r="AB291" s="150"/>
      <c r="AC291" s="150"/>
      <c r="AD291" s="150"/>
      <c r="AE291" s="150"/>
      <c r="AF291" s="150"/>
      <c r="AG291" s="150" t="s">
        <v>158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ht="22.5" outlineLevel="2" x14ac:dyDescent="0.2">
      <c r="A292" s="157"/>
      <c r="B292" s="158"/>
      <c r="C292" s="253" t="s">
        <v>557</v>
      </c>
      <c r="D292" s="254"/>
      <c r="E292" s="254"/>
      <c r="F292" s="254"/>
      <c r="G292" s="254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50"/>
      <c r="AA292" s="150"/>
      <c r="AB292" s="150"/>
      <c r="AC292" s="150"/>
      <c r="AD292" s="150"/>
      <c r="AE292" s="150"/>
      <c r="AF292" s="150"/>
      <c r="AG292" s="150" t="s">
        <v>162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80" t="str">
        <f>C292</f>
        <v>Spalinová kaskáda pro 2-kotlové zařízení v instalaci v řadě pro výkon 2 x 49kW, vč. sběrače spalin a koncového kusu s odtokem kondenzátu a sifonem, 2x koleno 45°, 2x kontrolní koleno ( systémová velikost D160/110mm ).</v>
      </c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81">
        <v>153</v>
      </c>
      <c r="B293" s="182" t="s">
        <v>558</v>
      </c>
      <c r="C293" s="192" t="s">
        <v>559</v>
      </c>
      <c r="D293" s="183" t="s">
        <v>314</v>
      </c>
      <c r="E293" s="184">
        <v>2</v>
      </c>
      <c r="F293" s="185"/>
      <c r="G293" s="186">
        <f t="shared" ref="G293:G302" si="14">ROUND(E293*F293,2)</f>
        <v>0</v>
      </c>
      <c r="H293" s="185"/>
      <c r="I293" s="186">
        <f t="shared" ref="I293:I302" si="15">ROUND(E293*H293,2)</f>
        <v>0</v>
      </c>
      <c r="J293" s="185"/>
      <c r="K293" s="186">
        <f t="shared" ref="K293:K302" si="16">ROUND(E293*J293,2)</f>
        <v>0</v>
      </c>
      <c r="L293" s="186">
        <v>15</v>
      </c>
      <c r="M293" s="186">
        <f t="shared" ref="M293:M302" si="17">G293*(1+L293/100)</f>
        <v>0</v>
      </c>
      <c r="N293" s="184">
        <v>5.0000000000000001E-3</v>
      </c>
      <c r="O293" s="184">
        <f t="shared" ref="O293:O302" si="18">ROUND(E293*N293,2)</f>
        <v>0.01</v>
      </c>
      <c r="P293" s="184">
        <v>0</v>
      </c>
      <c r="Q293" s="184">
        <f t="shared" ref="Q293:Q302" si="19">ROUND(E293*P293,2)</f>
        <v>0</v>
      </c>
      <c r="R293" s="186"/>
      <c r="S293" s="186" t="s">
        <v>259</v>
      </c>
      <c r="T293" s="187" t="s">
        <v>226</v>
      </c>
      <c r="U293" s="160">
        <v>0</v>
      </c>
      <c r="V293" s="160">
        <f t="shared" ref="V293:V302" si="20">ROUND(E293*U293,2)</f>
        <v>0</v>
      </c>
      <c r="W293" s="160"/>
      <c r="X293" s="160"/>
      <c r="Y293" s="160" t="s">
        <v>157</v>
      </c>
      <c r="Z293" s="150"/>
      <c r="AA293" s="150"/>
      <c r="AB293" s="150"/>
      <c r="AC293" s="150"/>
      <c r="AD293" s="150"/>
      <c r="AE293" s="150"/>
      <c r="AF293" s="150"/>
      <c r="AG293" s="150" t="s">
        <v>158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81">
        <v>154</v>
      </c>
      <c r="B294" s="182" t="s">
        <v>560</v>
      </c>
      <c r="C294" s="192" t="s">
        <v>561</v>
      </c>
      <c r="D294" s="183" t="s">
        <v>154</v>
      </c>
      <c r="E294" s="184">
        <v>1</v>
      </c>
      <c r="F294" s="185"/>
      <c r="G294" s="186">
        <f t="shared" si="14"/>
        <v>0</v>
      </c>
      <c r="H294" s="185"/>
      <c r="I294" s="186">
        <f t="shared" si="15"/>
        <v>0</v>
      </c>
      <c r="J294" s="185"/>
      <c r="K294" s="186">
        <f t="shared" si="16"/>
        <v>0</v>
      </c>
      <c r="L294" s="186">
        <v>15</v>
      </c>
      <c r="M294" s="186">
        <f t="shared" si="17"/>
        <v>0</v>
      </c>
      <c r="N294" s="184">
        <v>0.01</v>
      </c>
      <c r="O294" s="184">
        <f t="shared" si="18"/>
        <v>0.01</v>
      </c>
      <c r="P294" s="184">
        <v>0</v>
      </c>
      <c r="Q294" s="184">
        <f t="shared" si="19"/>
        <v>0</v>
      </c>
      <c r="R294" s="186"/>
      <c r="S294" s="186" t="s">
        <v>259</v>
      </c>
      <c r="T294" s="187" t="s">
        <v>226</v>
      </c>
      <c r="U294" s="160">
        <v>0</v>
      </c>
      <c r="V294" s="160">
        <f t="shared" si="20"/>
        <v>0</v>
      </c>
      <c r="W294" s="160"/>
      <c r="X294" s="160"/>
      <c r="Y294" s="160" t="s">
        <v>157</v>
      </c>
      <c r="Z294" s="150"/>
      <c r="AA294" s="150"/>
      <c r="AB294" s="150"/>
      <c r="AC294" s="150"/>
      <c r="AD294" s="150"/>
      <c r="AE294" s="150"/>
      <c r="AF294" s="150"/>
      <c r="AG294" s="150" t="s">
        <v>158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81">
        <v>155</v>
      </c>
      <c r="B295" s="182" t="s">
        <v>562</v>
      </c>
      <c r="C295" s="192" t="s">
        <v>563</v>
      </c>
      <c r="D295" s="183" t="s">
        <v>154</v>
      </c>
      <c r="E295" s="184">
        <v>1</v>
      </c>
      <c r="F295" s="185"/>
      <c r="G295" s="186">
        <f t="shared" si="14"/>
        <v>0</v>
      </c>
      <c r="H295" s="185"/>
      <c r="I295" s="186">
        <f t="shared" si="15"/>
        <v>0</v>
      </c>
      <c r="J295" s="185"/>
      <c r="K295" s="186">
        <f t="shared" si="16"/>
        <v>0</v>
      </c>
      <c r="L295" s="186">
        <v>15</v>
      </c>
      <c r="M295" s="186">
        <f t="shared" si="17"/>
        <v>0</v>
      </c>
      <c r="N295" s="184">
        <v>5.0000000000000001E-3</v>
      </c>
      <c r="O295" s="184">
        <f t="shared" si="18"/>
        <v>0.01</v>
      </c>
      <c r="P295" s="184">
        <v>0</v>
      </c>
      <c r="Q295" s="184">
        <f t="shared" si="19"/>
        <v>0</v>
      </c>
      <c r="R295" s="186"/>
      <c r="S295" s="186" t="s">
        <v>259</v>
      </c>
      <c r="T295" s="187" t="s">
        <v>226</v>
      </c>
      <c r="U295" s="160">
        <v>0</v>
      </c>
      <c r="V295" s="160">
        <f t="shared" si="20"/>
        <v>0</v>
      </c>
      <c r="W295" s="160"/>
      <c r="X295" s="160"/>
      <c r="Y295" s="160" t="s">
        <v>157</v>
      </c>
      <c r="Z295" s="150"/>
      <c r="AA295" s="150"/>
      <c r="AB295" s="150"/>
      <c r="AC295" s="150"/>
      <c r="AD295" s="150"/>
      <c r="AE295" s="150"/>
      <c r="AF295" s="150"/>
      <c r="AG295" s="150" t="s">
        <v>158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81">
        <v>156</v>
      </c>
      <c r="B296" s="182" t="s">
        <v>564</v>
      </c>
      <c r="C296" s="192" t="s">
        <v>565</v>
      </c>
      <c r="D296" s="183" t="s">
        <v>154</v>
      </c>
      <c r="E296" s="184">
        <v>1</v>
      </c>
      <c r="F296" s="185"/>
      <c r="G296" s="186">
        <f t="shared" si="14"/>
        <v>0</v>
      </c>
      <c r="H296" s="185"/>
      <c r="I296" s="186">
        <f t="shared" si="15"/>
        <v>0</v>
      </c>
      <c r="J296" s="185"/>
      <c r="K296" s="186">
        <f t="shared" si="16"/>
        <v>0</v>
      </c>
      <c r="L296" s="186">
        <v>15</v>
      </c>
      <c r="M296" s="186">
        <f t="shared" si="17"/>
        <v>0</v>
      </c>
      <c r="N296" s="184">
        <v>0.01</v>
      </c>
      <c r="O296" s="184">
        <f t="shared" si="18"/>
        <v>0.01</v>
      </c>
      <c r="P296" s="184">
        <v>0</v>
      </c>
      <c r="Q296" s="184">
        <f t="shared" si="19"/>
        <v>0</v>
      </c>
      <c r="R296" s="186"/>
      <c r="S296" s="186" t="s">
        <v>259</v>
      </c>
      <c r="T296" s="187" t="s">
        <v>226</v>
      </c>
      <c r="U296" s="160">
        <v>0</v>
      </c>
      <c r="V296" s="160">
        <f t="shared" si="20"/>
        <v>0</v>
      </c>
      <c r="W296" s="160"/>
      <c r="X296" s="160"/>
      <c r="Y296" s="160" t="s">
        <v>157</v>
      </c>
      <c r="Z296" s="150"/>
      <c r="AA296" s="150"/>
      <c r="AB296" s="150"/>
      <c r="AC296" s="150"/>
      <c r="AD296" s="150"/>
      <c r="AE296" s="150"/>
      <c r="AF296" s="150"/>
      <c r="AG296" s="150" t="s">
        <v>158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81">
        <v>157</v>
      </c>
      <c r="B297" s="182" t="s">
        <v>566</v>
      </c>
      <c r="C297" s="192" t="s">
        <v>567</v>
      </c>
      <c r="D297" s="183" t="s">
        <v>154</v>
      </c>
      <c r="E297" s="184">
        <v>7</v>
      </c>
      <c r="F297" s="185"/>
      <c r="G297" s="186">
        <f t="shared" si="14"/>
        <v>0</v>
      </c>
      <c r="H297" s="185"/>
      <c r="I297" s="186">
        <f t="shared" si="15"/>
        <v>0</v>
      </c>
      <c r="J297" s="185"/>
      <c r="K297" s="186">
        <f t="shared" si="16"/>
        <v>0</v>
      </c>
      <c r="L297" s="186">
        <v>15</v>
      </c>
      <c r="M297" s="186">
        <f t="shared" si="17"/>
        <v>0</v>
      </c>
      <c r="N297" s="184">
        <v>0.02</v>
      </c>
      <c r="O297" s="184">
        <f t="shared" si="18"/>
        <v>0.14000000000000001</v>
      </c>
      <c r="P297" s="184">
        <v>0</v>
      </c>
      <c r="Q297" s="184">
        <f t="shared" si="19"/>
        <v>0</v>
      </c>
      <c r="R297" s="186"/>
      <c r="S297" s="186" t="s">
        <v>259</v>
      </c>
      <c r="T297" s="187" t="s">
        <v>226</v>
      </c>
      <c r="U297" s="160">
        <v>0</v>
      </c>
      <c r="V297" s="160">
        <f t="shared" si="20"/>
        <v>0</v>
      </c>
      <c r="W297" s="160"/>
      <c r="X297" s="160"/>
      <c r="Y297" s="160" t="s">
        <v>157</v>
      </c>
      <c r="Z297" s="150"/>
      <c r="AA297" s="150"/>
      <c r="AB297" s="150"/>
      <c r="AC297" s="150"/>
      <c r="AD297" s="150"/>
      <c r="AE297" s="150"/>
      <c r="AF297" s="150"/>
      <c r="AG297" s="150" t="s">
        <v>158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81">
        <v>158</v>
      </c>
      <c r="B298" s="182" t="s">
        <v>568</v>
      </c>
      <c r="C298" s="192" t="s">
        <v>569</v>
      </c>
      <c r="D298" s="183" t="s">
        <v>314</v>
      </c>
      <c r="E298" s="184">
        <v>1</v>
      </c>
      <c r="F298" s="185"/>
      <c r="G298" s="186">
        <f t="shared" si="14"/>
        <v>0</v>
      </c>
      <c r="H298" s="185"/>
      <c r="I298" s="186">
        <f t="shared" si="15"/>
        <v>0</v>
      </c>
      <c r="J298" s="185"/>
      <c r="K298" s="186">
        <f t="shared" si="16"/>
        <v>0</v>
      </c>
      <c r="L298" s="186">
        <v>15</v>
      </c>
      <c r="M298" s="186">
        <f t="shared" si="17"/>
        <v>0</v>
      </c>
      <c r="N298" s="184">
        <v>6.0000000000000001E-3</v>
      </c>
      <c r="O298" s="184">
        <f t="shared" si="18"/>
        <v>0.01</v>
      </c>
      <c r="P298" s="184">
        <v>0</v>
      </c>
      <c r="Q298" s="184">
        <f t="shared" si="19"/>
        <v>0</v>
      </c>
      <c r="R298" s="186"/>
      <c r="S298" s="186" t="s">
        <v>259</v>
      </c>
      <c r="T298" s="187" t="s">
        <v>226</v>
      </c>
      <c r="U298" s="160">
        <v>0</v>
      </c>
      <c r="V298" s="160">
        <f t="shared" si="20"/>
        <v>0</v>
      </c>
      <c r="W298" s="160"/>
      <c r="X298" s="160"/>
      <c r="Y298" s="160" t="s">
        <v>157</v>
      </c>
      <c r="Z298" s="150"/>
      <c r="AA298" s="150"/>
      <c r="AB298" s="150"/>
      <c r="AC298" s="150"/>
      <c r="AD298" s="150"/>
      <c r="AE298" s="150"/>
      <c r="AF298" s="150"/>
      <c r="AG298" s="150" t="s">
        <v>158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81">
        <v>159</v>
      </c>
      <c r="B299" s="182" t="s">
        <v>570</v>
      </c>
      <c r="C299" s="192" t="s">
        <v>571</v>
      </c>
      <c r="D299" s="183" t="s">
        <v>314</v>
      </c>
      <c r="E299" s="184">
        <v>1</v>
      </c>
      <c r="F299" s="185"/>
      <c r="G299" s="186">
        <f t="shared" si="14"/>
        <v>0</v>
      </c>
      <c r="H299" s="185"/>
      <c r="I299" s="186">
        <f t="shared" si="15"/>
        <v>0</v>
      </c>
      <c r="J299" s="185"/>
      <c r="K299" s="186">
        <f t="shared" si="16"/>
        <v>0</v>
      </c>
      <c r="L299" s="186">
        <v>15</v>
      </c>
      <c r="M299" s="186">
        <f t="shared" si="17"/>
        <v>0</v>
      </c>
      <c r="N299" s="184">
        <v>6.0000000000000001E-3</v>
      </c>
      <c r="O299" s="184">
        <f t="shared" si="18"/>
        <v>0.01</v>
      </c>
      <c r="P299" s="184">
        <v>0</v>
      </c>
      <c r="Q299" s="184">
        <f t="shared" si="19"/>
        <v>0</v>
      </c>
      <c r="R299" s="186"/>
      <c r="S299" s="186" t="s">
        <v>259</v>
      </c>
      <c r="T299" s="187" t="s">
        <v>226</v>
      </c>
      <c r="U299" s="160">
        <v>0</v>
      </c>
      <c r="V299" s="160">
        <f t="shared" si="20"/>
        <v>0</v>
      </c>
      <c r="W299" s="160"/>
      <c r="X299" s="160"/>
      <c r="Y299" s="160" t="s">
        <v>157</v>
      </c>
      <c r="Z299" s="150"/>
      <c r="AA299" s="150"/>
      <c r="AB299" s="150"/>
      <c r="AC299" s="150"/>
      <c r="AD299" s="150"/>
      <c r="AE299" s="150"/>
      <c r="AF299" s="150"/>
      <c r="AG299" s="150" t="s">
        <v>158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81">
        <v>160</v>
      </c>
      <c r="B300" s="182" t="s">
        <v>572</v>
      </c>
      <c r="C300" s="192" t="s">
        <v>573</v>
      </c>
      <c r="D300" s="183" t="s">
        <v>314</v>
      </c>
      <c r="E300" s="184">
        <v>1</v>
      </c>
      <c r="F300" s="185"/>
      <c r="G300" s="186">
        <f t="shared" si="14"/>
        <v>0</v>
      </c>
      <c r="H300" s="185"/>
      <c r="I300" s="186">
        <f t="shared" si="15"/>
        <v>0</v>
      </c>
      <c r="J300" s="185"/>
      <c r="K300" s="186">
        <f t="shared" si="16"/>
        <v>0</v>
      </c>
      <c r="L300" s="186">
        <v>15</v>
      </c>
      <c r="M300" s="186">
        <f t="shared" si="17"/>
        <v>0</v>
      </c>
      <c r="N300" s="184">
        <v>2E-3</v>
      </c>
      <c r="O300" s="184">
        <f t="shared" si="18"/>
        <v>0</v>
      </c>
      <c r="P300" s="184">
        <v>0</v>
      </c>
      <c r="Q300" s="184">
        <f t="shared" si="19"/>
        <v>0</v>
      </c>
      <c r="R300" s="186"/>
      <c r="S300" s="186" t="s">
        <v>259</v>
      </c>
      <c r="T300" s="187" t="s">
        <v>226</v>
      </c>
      <c r="U300" s="160">
        <v>0</v>
      </c>
      <c r="V300" s="160">
        <f t="shared" si="20"/>
        <v>0</v>
      </c>
      <c r="W300" s="160"/>
      <c r="X300" s="160"/>
      <c r="Y300" s="160" t="s">
        <v>157</v>
      </c>
      <c r="Z300" s="150"/>
      <c r="AA300" s="150"/>
      <c r="AB300" s="150"/>
      <c r="AC300" s="150"/>
      <c r="AD300" s="150"/>
      <c r="AE300" s="150"/>
      <c r="AF300" s="150"/>
      <c r="AG300" s="150" t="s">
        <v>158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81">
        <v>161</v>
      </c>
      <c r="B301" s="182" t="s">
        <v>574</v>
      </c>
      <c r="C301" s="192" t="s">
        <v>575</v>
      </c>
      <c r="D301" s="183" t="s">
        <v>576</v>
      </c>
      <c r="E301" s="184">
        <v>1</v>
      </c>
      <c r="F301" s="185"/>
      <c r="G301" s="186">
        <f t="shared" si="14"/>
        <v>0</v>
      </c>
      <c r="H301" s="185"/>
      <c r="I301" s="186">
        <f t="shared" si="15"/>
        <v>0</v>
      </c>
      <c r="J301" s="185"/>
      <c r="K301" s="186">
        <f t="shared" si="16"/>
        <v>0</v>
      </c>
      <c r="L301" s="186">
        <v>15</v>
      </c>
      <c r="M301" s="186">
        <f t="shared" si="17"/>
        <v>0</v>
      </c>
      <c r="N301" s="184">
        <v>1E-3</v>
      </c>
      <c r="O301" s="184">
        <f t="shared" si="18"/>
        <v>0</v>
      </c>
      <c r="P301" s="184">
        <v>0</v>
      </c>
      <c r="Q301" s="184">
        <f t="shared" si="19"/>
        <v>0</v>
      </c>
      <c r="R301" s="186"/>
      <c r="S301" s="186" t="s">
        <v>259</v>
      </c>
      <c r="T301" s="187" t="s">
        <v>226</v>
      </c>
      <c r="U301" s="160">
        <v>0</v>
      </c>
      <c r="V301" s="160">
        <f t="shared" si="20"/>
        <v>0</v>
      </c>
      <c r="W301" s="160"/>
      <c r="X301" s="160"/>
      <c r="Y301" s="160" t="s">
        <v>157</v>
      </c>
      <c r="Z301" s="150"/>
      <c r="AA301" s="150"/>
      <c r="AB301" s="150"/>
      <c r="AC301" s="150"/>
      <c r="AD301" s="150"/>
      <c r="AE301" s="150"/>
      <c r="AF301" s="150"/>
      <c r="AG301" s="150" t="s">
        <v>158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73">
        <v>162</v>
      </c>
      <c r="B302" s="174" t="s">
        <v>577</v>
      </c>
      <c r="C302" s="189" t="s">
        <v>578</v>
      </c>
      <c r="D302" s="175" t="s">
        <v>332</v>
      </c>
      <c r="E302" s="176">
        <v>16</v>
      </c>
      <c r="F302" s="177"/>
      <c r="G302" s="178">
        <f t="shared" si="14"/>
        <v>0</v>
      </c>
      <c r="H302" s="177"/>
      <c r="I302" s="178">
        <f t="shared" si="15"/>
        <v>0</v>
      </c>
      <c r="J302" s="177"/>
      <c r="K302" s="178">
        <f t="shared" si="16"/>
        <v>0</v>
      </c>
      <c r="L302" s="178">
        <v>15</v>
      </c>
      <c r="M302" s="178">
        <f t="shared" si="17"/>
        <v>0</v>
      </c>
      <c r="N302" s="176">
        <v>0</v>
      </c>
      <c r="O302" s="176">
        <f t="shared" si="18"/>
        <v>0</v>
      </c>
      <c r="P302" s="176">
        <v>0</v>
      </c>
      <c r="Q302" s="176">
        <f t="shared" si="19"/>
        <v>0</v>
      </c>
      <c r="R302" s="178"/>
      <c r="S302" s="178" t="s">
        <v>259</v>
      </c>
      <c r="T302" s="179" t="s">
        <v>276</v>
      </c>
      <c r="U302" s="160">
        <v>1</v>
      </c>
      <c r="V302" s="160">
        <f t="shared" si="20"/>
        <v>16</v>
      </c>
      <c r="W302" s="160"/>
      <c r="X302" s="160"/>
      <c r="Y302" s="160" t="s">
        <v>157</v>
      </c>
      <c r="Z302" s="150"/>
      <c r="AA302" s="150"/>
      <c r="AB302" s="150"/>
      <c r="AC302" s="150"/>
      <c r="AD302" s="150"/>
      <c r="AE302" s="150"/>
      <c r="AF302" s="150"/>
      <c r="AG302" s="150" t="s">
        <v>158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2" x14ac:dyDescent="0.2">
      <c r="A303" s="157"/>
      <c r="B303" s="158"/>
      <c r="C303" s="253" t="s">
        <v>579</v>
      </c>
      <c r="D303" s="254"/>
      <c r="E303" s="254"/>
      <c r="F303" s="254"/>
      <c r="G303" s="254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50"/>
      <c r="AA303" s="150"/>
      <c r="AB303" s="150"/>
      <c r="AC303" s="150"/>
      <c r="AD303" s="150"/>
      <c r="AE303" s="150"/>
      <c r="AF303" s="150"/>
      <c r="AG303" s="150" t="s">
        <v>162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73">
        <v>163</v>
      </c>
      <c r="B304" s="174" t="s">
        <v>540</v>
      </c>
      <c r="C304" s="189" t="s">
        <v>541</v>
      </c>
      <c r="D304" s="175" t="s">
        <v>332</v>
      </c>
      <c r="E304" s="176">
        <v>10</v>
      </c>
      <c r="F304" s="177"/>
      <c r="G304" s="178">
        <f>ROUND(E304*F304,2)</f>
        <v>0</v>
      </c>
      <c r="H304" s="177"/>
      <c r="I304" s="178">
        <f>ROUND(E304*H304,2)</f>
        <v>0</v>
      </c>
      <c r="J304" s="177"/>
      <c r="K304" s="178">
        <f>ROUND(E304*J304,2)</f>
        <v>0</v>
      </c>
      <c r="L304" s="178">
        <v>15</v>
      </c>
      <c r="M304" s="178">
        <f>G304*(1+L304/100)</f>
        <v>0</v>
      </c>
      <c r="N304" s="176">
        <v>0</v>
      </c>
      <c r="O304" s="176">
        <f>ROUND(E304*N304,2)</f>
        <v>0</v>
      </c>
      <c r="P304" s="176">
        <v>0</v>
      </c>
      <c r="Q304" s="176">
        <f>ROUND(E304*P304,2)</f>
        <v>0</v>
      </c>
      <c r="R304" s="178"/>
      <c r="S304" s="178" t="s">
        <v>259</v>
      </c>
      <c r="T304" s="179" t="s">
        <v>276</v>
      </c>
      <c r="U304" s="160">
        <v>1</v>
      </c>
      <c r="V304" s="160">
        <f>ROUND(E304*U304,2)</f>
        <v>10</v>
      </c>
      <c r="W304" s="160"/>
      <c r="X304" s="160"/>
      <c r="Y304" s="160" t="s">
        <v>157</v>
      </c>
      <c r="Z304" s="150"/>
      <c r="AA304" s="150"/>
      <c r="AB304" s="150"/>
      <c r="AC304" s="150"/>
      <c r="AD304" s="150"/>
      <c r="AE304" s="150"/>
      <c r="AF304" s="150"/>
      <c r="AG304" s="150" t="s">
        <v>158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2" x14ac:dyDescent="0.2">
      <c r="A305" s="157"/>
      <c r="B305" s="158"/>
      <c r="C305" s="253" t="s">
        <v>580</v>
      </c>
      <c r="D305" s="254"/>
      <c r="E305" s="254"/>
      <c r="F305" s="254"/>
      <c r="G305" s="254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50"/>
      <c r="AA305" s="150"/>
      <c r="AB305" s="150"/>
      <c r="AC305" s="150"/>
      <c r="AD305" s="150"/>
      <c r="AE305" s="150"/>
      <c r="AF305" s="150"/>
      <c r="AG305" s="150" t="s">
        <v>162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73">
        <v>164</v>
      </c>
      <c r="B306" s="174" t="s">
        <v>581</v>
      </c>
      <c r="C306" s="189" t="s">
        <v>582</v>
      </c>
      <c r="D306" s="175" t="s">
        <v>263</v>
      </c>
      <c r="E306" s="176">
        <v>0.93140000000000001</v>
      </c>
      <c r="F306" s="177"/>
      <c r="G306" s="178">
        <f>ROUND(E306*F306,2)</f>
        <v>0</v>
      </c>
      <c r="H306" s="177"/>
      <c r="I306" s="178">
        <f>ROUND(E306*H306,2)</f>
        <v>0</v>
      </c>
      <c r="J306" s="177"/>
      <c r="K306" s="178">
        <f>ROUND(E306*J306,2)</f>
        <v>0</v>
      </c>
      <c r="L306" s="178">
        <v>15</v>
      </c>
      <c r="M306" s="178">
        <f>G306*(1+L306/100)</f>
        <v>0</v>
      </c>
      <c r="N306" s="176">
        <v>0</v>
      </c>
      <c r="O306" s="176">
        <f>ROUND(E306*N306,2)</f>
        <v>0</v>
      </c>
      <c r="P306" s="176">
        <v>0</v>
      </c>
      <c r="Q306" s="176">
        <f>ROUND(E306*P306,2)</f>
        <v>0</v>
      </c>
      <c r="R306" s="178" t="s">
        <v>392</v>
      </c>
      <c r="S306" s="178" t="s">
        <v>156</v>
      </c>
      <c r="T306" s="179" t="s">
        <v>156</v>
      </c>
      <c r="U306" s="160">
        <v>10.582000000000001</v>
      </c>
      <c r="V306" s="160">
        <f>ROUND(E306*U306,2)</f>
        <v>9.86</v>
      </c>
      <c r="W306" s="160"/>
      <c r="X306" s="160"/>
      <c r="Y306" s="160" t="s">
        <v>157</v>
      </c>
      <c r="Z306" s="150"/>
      <c r="AA306" s="150"/>
      <c r="AB306" s="150"/>
      <c r="AC306" s="150"/>
      <c r="AD306" s="150"/>
      <c r="AE306" s="150"/>
      <c r="AF306" s="150"/>
      <c r="AG306" s="150" t="s">
        <v>283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2" x14ac:dyDescent="0.2">
      <c r="A307" s="157"/>
      <c r="B307" s="158"/>
      <c r="C307" s="255" t="s">
        <v>420</v>
      </c>
      <c r="D307" s="256"/>
      <c r="E307" s="256"/>
      <c r="F307" s="256"/>
      <c r="G307" s="256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50"/>
      <c r="AA307" s="150"/>
      <c r="AB307" s="150"/>
      <c r="AC307" s="150"/>
      <c r="AD307" s="150"/>
      <c r="AE307" s="150"/>
      <c r="AF307" s="150"/>
      <c r="AG307" s="150" t="s">
        <v>160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ht="22.5" outlineLevel="1" x14ac:dyDescent="0.2">
      <c r="A308" s="173">
        <v>165</v>
      </c>
      <c r="B308" s="174" t="s">
        <v>583</v>
      </c>
      <c r="C308" s="189" t="s">
        <v>584</v>
      </c>
      <c r="D308" s="175" t="s">
        <v>263</v>
      </c>
      <c r="E308" s="176">
        <v>0.93140000000000001</v>
      </c>
      <c r="F308" s="177"/>
      <c r="G308" s="178">
        <f>ROUND(E308*F308,2)</f>
        <v>0</v>
      </c>
      <c r="H308" s="177"/>
      <c r="I308" s="178">
        <f>ROUND(E308*H308,2)</f>
        <v>0</v>
      </c>
      <c r="J308" s="177"/>
      <c r="K308" s="178">
        <f>ROUND(E308*J308,2)</f>
        <v>0</v>
      </c>
      <c r="L308" s="178">
        <v>15</v>
      </c>
      <c r="M308" s="178">
        <f>G308*(1+L308/100)</f>
        <v>0</v>
      </c>
      <c r="N308" s="176">
        <v>0</v>
      </c>
      <c r="O308" s="176">
        <f>ROUND(E308*N308,2)</f>
        <v>0</v>
      </c>
      <c r="P308" s="176">
        <v>0</v>
      </c>
      <c r="Q308" s="176">
        <f>ROUND(E308*P308,2)</f>
        <v>0</v>
      </c>
      <c r="R308" s="178" t="s">
        <v>392</v>
      </c>
      <c r="S308" s="178" t="s">
        <v>156</v>
      </c>
      <c r="T308" s="179" t="s">
        <v>156</v>
      </c>
      <c r="U308" s="160">
        <v>1.1830000000000001</v>
      </c>
      <c r="V308" s="160">
        <f>ROUND(E308*U308,2)</f>
        <v>1.1000000000000001</v>
      </c>
      <c r="W308" s="160"/>
      <c r="X308" s="160"/>
      <c r="Y308" s="160" t="s">
        <v>157</v>
      </c>
      <c r="Z308" s="150"/>
      <c r="AA308" s="150"/>
      <c r="AB308" s="150"/>
      <c r="AC308" s="150"/>
      <c r="AD308" s="150"/>
      <c r="AE308" s="150"/>
      <c r="AF308" s="150"/>
      <c r="AG308" s="150" t="s">
        <v>283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2" x14ac:dyDescent="0.2">
      <c r="A309" s="157"/>
      <c r="B309" s="158"/>
      <c r="C309" s="255" t="s">
        <v>420</v>
      </c>
      <c r="D309" s="256"/>
      <c r="E309" s="256"/>
      <c r="F309" s="256"/>
      <c r="G309" s="256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50"/>
      <c r="AA309" s="150"/>
      <c r="AB309" s="150"/>
      <c r="AC309" s="150"/>
      <c r="AD309" s="150"/>
      <c r="AE309" s="150"/>
      <c r="AF309" s="150"/>
      <c r="AG309" s="150" t="s">
        <v>160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ht="22.5" outlineLevel="1" x14ac:dyDescent="0.2">
      <c r="A310" s="173">
        <v>166</v>
      </c>
      <c r="B310" s="174" t="s">
        <v>585</v>
      </c>
      <c r="C310" s="189" t="s">
        <v>586</v>
      </c>
      <c r="D310" s="175" t="s">
        <v>263</v>
      </c>
      <c r="E310" s="176">
        <v>0.93140000000000001</v>
      </c>
      <c r="F310" s="177"/>
      <c r="G310" s="178">
        <f>ROUND(E310*F310,2)</f>
        <v>0</v>
      </c>
      <c r="H310" s="177"/>
      <c r="I310" s="178">
        <f>ROUND(E310*H310,2)</f>
        <v>0</v>
      </c>
      <c r="J310" s="177"/>
      <c r="K310" s="178">
        <f>ROUND(E310*J310,2)</f>
        <v>0</v>
      </c>
      <c r="L310" s="178">
        <v>15</v>
      </c>
      <c r="M310" s="178">
        <f>G310*(1+L310/100)</f>
        <v>0</v>
      </c>
      <c r="N310" s="176">
        <v>0</v>
      </c>
      <c r="O310" s="176">
        <f>ROUND(E310*N310,2)</f>
        <v>0</v>
      </c>
      <c r="P310" s="176">
        <v>0</v>
      </c>
      <c r="Q310" s="176">
        <f>ROUND(E310*P310,2)</f>
        <v>0</v>
      </c>
      <c r="R310" s="178" t="s">
        <v>392</v>
      </c>
      <c r="S310" s="178" t="s">
        <v>156</v>
      </c>
      <c r="T310" s="179" t="s">
        <v>156</v>
      </c>
      <c r="U310" s="160">
        <v>0</v>
      </c>
      <c r="V310" s="160">
        <f>ROUND(E310*U310,2)</f>
        <v>0</v>
      </c>
      <c r="W310" s="160"/>
      <c r="X310" s="160"/>
      <c r="Y310" s="160" t="s">
        <v>157</v>
      </c>
      <c r="Z310" s="150"/>
      <c r="AA310" s="150"/>
      <c r="AB310" s="150"/>
      <c r="AC310" s="150"/>
      <c r="AD310" s="150"/>
      <c r="AE310" s="150"/>
      <c r="AF310" s="150"/>
      <c r="AG310" s="150" t="s">
        <v>283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2" x14ac:dyDescent="0.2">
      <c r="A311" s="157"/>
      <c r="B311" s="158"/>
      <c r="C311" s="255" t="s">
        <v>420</v>
      </c>
      <c r="D311" s="256"/>
      <c r="E311" s="256"/>
      <c r="F311" s="256"/>
      <c r="G311" s="256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50"/>
      <c r="AA311" s="150"/>
      <c r="AB311" s="150"/>
      <c r="AC311" s="150"/>
      <c r="AD311" s="150"/>
      <c r="AE311" s="150"/>
      <c r="AF311" s="150"/>
      <c r="AG311" s="150" t="s">
        <v>160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x14ac:dyDescent="0.2">
      <c r="A312" s="166" t="s">
        <v>150</v>
      </c>
      <c r="B312" s="167" t="s">
        <v>102</v>
      </c>
      <c r="C312" s="188" t="s">
        <v>103</v>
      </c>
      <c r="D312" s="168"/>
      <c r="E312" s="169"/>
      <c r="F312" s="170"/>
      <c r="G312" s="170">
        <f>SUMIF(AG313:AG336,"&lt;&gt;NOR",G313:G336)</f>
        <v>0</v>
      </c>
      <c r="H312" s="170"/>
      <c r="I312" s="170">
        <f>SUM(I313:I336)</f>
        <v>0</v>
      </c>
      <c r="J312" s="170"/>
      <c r="K312" s="170">
        <f>SUM(K313:K336)</f>
        <v>0</v>
      </c>
      <c r="L312" s="170"/>
      <c r="M312" s="170">
        <f>SUM(M313:M336)</f>
        <v>0</v>
      </c>
      <c r="N312" s="169"/>
      <c r="O312" s="169">
        <f>SUM(O313:O336)</f>
        <v>0.19</v>
      </c>
      <c r="P312" s="169"/>
      <c r="Q312" s="169">
        <f>SUM(Q313:Q336)</f>
        <v>0.2</v>
      </c>
      <c r="R312" s="170"/>
      <c r="S312" s="170"/>
      <c r="T312" s="171"/>
      <c r="U312" s="165"/>
      <c r="V312" s="165">
        <f>SUM(V313:V336)</f>
        <v>40.390000000000008</v>
      </c>
      <c r="W312" s="165"/>
      <c r="X312" s="165"/>
      <c r="Y312" s="165"/>
      <c r="AG312" t="s">
        <v>151</v>
      </c>
    </row>
    <row r="313" spans="1:60" outlineLevel="1" x14ac:dyDescent="0.2">
      <c r="A313" s="173">
        <v>167</v>
      </c>
      <c r="B313" s="174" t="s">
        <v>587</v>
      </c>
      <c r="C313" s="189" t="s">
        <v>588</v>
      </c>
      <c r="D313" s="175" t="s">
        <v>332</v>
      </c>
      <c r="E313" s="176">
        <v>8</v>
      </c>
      <c r="F313" s="177"/>
      <c r="G313" s="178">
        <f>ROUND(E313*F313,2)</f>
        <v>0</v>
      </c>
      <c r="H313" s="177"/>
      <c r="I313" s="178">
        <f>ROUND(E313*H313,2)</f>
        <v>0</v>
      </c>
      <c r="J313" s="177"/>
      <c r="K313" s="178">
        <f>ROUND(E313*J313,2)</f>
        <v>0</v>
      </c>
      <c r="L313" s="178">
        <v>15</v>
      </c>
      <c r="M313" s="178">
        <f>G313*(1+L313/100)</f>
        <v>0</v>
      </c>
      <c r="N313" s="176">
        <v>0</v>
      </c>
      <c r="O313" s="176">
        <f>ROUND(E313*N313,2)</f>
        <v>0</v>
      </c>
      <c r="P313" s="176">
        <v>2.5000000000000001E-2</v>
      </c>
      <c r="Q313" s="176">
        <f>ROUND(E313*P313,2)</f>
        <v>0.2</v>
      </c>
      <c r="R313" s="178"/>
      <c r="S313" s="178" t="s">
        <v>259</v>
      </c>
      <c r="T313" s="179" t="s">
        <v>276</v>
      </c>
      <c r="U313" s="160">
        <v>1</v>
      </c>
      <c r="V313" s="160">
        <f>ROUND(E313*U313,2)</f>
        <v>8</v>
      </c>
      <c r="W313" s="160"/>
      <c r="X313" s="160"/>
      <c r="Y313" s="160" t="s">
        <v>157</v>
      </c>
      <c r="Z313" s="150"/>
      <c r="AA313" s="150"/>
      <c r="AB313" s="150"/>
      <c r="AC313" s="150"/>
      <c r="AD313" s="150"/>
      <c r="AE313" s="150"/>
      <c r="AF313" s="150"/>
      <c r="AG313" s="150" t="s">
        <v>158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2" x14ac:dyDescent="0.2">
      <c r="A314" s="157"/>
      <c r="B314" s="158"/>
      <c r="C314" s="253" t="s">
        <v>589</v>
      </c>
      <c r="D314" s="254"/>
      <c r="E314" s="254"/>
      <c r="F314" s="254"/>
      <c r="G314" s="254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60"/>
      <c r="Z314" s="150"/>
      <c r="AA314" s="150"/>
      <c r="AB314" s="150"/>
      <c r="AC314" s="150"/>
      <c r="AD314" s="150"/>
      <c r="AE314" s="150"/>
      <c r="AF314" s="150"/>
      <c r="AG314" s="150" t="s">
        <v>162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73">
        <v>168</v>
      </c>
      <c r="B315" s="174" t="s">
        <v>590</v>
      </c>
      <c r="C315" s="189" t="s">
        <v>591</v>
      </c>
      <c r="D315" s="175" t="s">
        <v>263</v>
      </c>
      <c r="E315" s="176">
        <v>0.2</v>
      </c>
      <c r="F315" s="177"/>
      <c r="G315" s="178">
        <f>ROUND(E315*F315,2)</f>
        <v>0</v>
      </c>
      <c r="H315" s="177"/>
      <c r="I315" s="178">
        <f>ROUND(E315*H315,2)</f>
        <v>0</v>
      </c>
      <c r="J315" s="177"/>
      <c r="K315" s="178">
        <f>ROUND(E315*J315,2)</f>
        <v>0</v>
      </c>
      <c r="L315" s="178">
        <v>15</v>
      </c>
      <c r="M315" s="178">
        <f>G315*(1+L315/100)</f>
        <v>0</v>
      </c>
      <c r="N315" s="176">
        <v>0</v>
      </c>
      <c r="O315" s="176">
        <f>ROUND(E315*N315,2)</f>
        <v>0</v>
      </c>
      <c r="P315" s="176">
        <v>0</v>
      </c>
      <c r="Q315" s="176">
        <f>ROUND(E315*P315,2)</f>
        <v>0</v>
      </c>
      <c r="R315" s="178" t="s">
        <v>392</v>
      </c>
      <c r="S315" s="178" t="s">
        <v>156</v>
      </c>
      <c r="T315" s="179" t="s">
        <v>156</v>
      </c>
      <c r="U315" s="160">
        <v>4.0430000000000001</v>
      </c>
      <c r="V315" s="160">
        <f>ROUND(E315*U315,2)</f>
        <v>0.81</v>
      </c>
      <c r="W315" s="160"/>
      <c r="X315" s="160"/>
      <c r="Y315" s="160" t="s">
        <v>157</v>
      </c>
      <c r="Z315" s="150"/>
      <c r="AA315" s="150"/>
      <c r="AB315" s="150"/>
      <c r="AC315" s="150"/>
      <c r="AD315" s="150"/>
      <c r="AE315" s="150"/>
      <c r="AF315" s="150"/>
      <c r="AG315" s="150" t="s">
        <v>158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2" x14ac:dyDescent="0.2">
      <c r="A316" s="157"/>
      <c r="B316" s="158"/>
      <c r="C316" s="255" t="s">
        <v>592</v>
      </c>
      <c r="D316" s="256"/>
      <c r="E316" s="256"/>
      <c r="F316" s="256"/>
      <c r="G316" s="256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50"/>
      <c r="AA316" s="150"/>
      <c r="AB316" s="150"/>
      <c r="AC316" s="150"/>
      <c r="AD316" s="150"/>
      <c r="AE316" s="150"/>
      <c r="AF316" s="150"/>
      <c r="AG316" s="150" t="s">
        <v>160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73">
        <v>169</v>
      </c>
      <c r="B317" s="174" t="s">
        <v>593</v>
      </c>
      <c r="C317" s="189" t="s">
        <v>331</v>
      </c>
      <c r="D317" s="175" t="s">
        <v>332</v>
      </c>
      <c r="E317" s="176">
        <v>16</v>
      </c>
      <c r="F317" s="177"/>
      <c r="G317" s="178">
        <f>ROUND(E317*F317,2)</f>
        <v>0</v>
      </c>
      <c r="H317" s="177"/>
      <c r="I317" s="178">
        <f>ROUND(E317*H317,2)</f>
        <v>0</v>
      </c>
      <c r="J317" s="177"/>
      <c r="K317" s="178">
        <f>ROUND(E317*J317,2)</f>
        <v>0</v>
      </c>
      <c r="L317" s="178">
        <v>15</v>
      </c>
      <c r="M317" s="178">
        <f>G317*(1+L317/100)</f>
        <v>0</v>
      </c>
      <c r="N317" s="176">
        <v>0</v>
      </c>
      <c r="O317" s="176">
        <f>ROUND(E317*N317,2)</f>
        <v>0</v>
      </c>
      <c r="P317" s="176">
        <v>0</v>
      </c>
      <c r="Q317" s="176">
        <f>ROUND(E317*P317,2)</f>
        <v>0</v>
      </c>
      <c r="R317" s="178"/>
      <c r="S317" s="178" t="s">
        <v>259</v>
      </c>
      <c r="T317" s="179" t="s">
        <v>276</v>
      </c>
      <c r="U317" s="160">
        <v>1</v>
      </c>
      <c r="V317" s="160">
        <f>ROUND(E317*U317,2)</f>
        <v>16</v>
      </c>
      <c r="W317" s="160"/>
      <c r="X317" s="160"/>
      <c r="Y317" s="160" t="s">
        <v>157</v>
      </c>
      <c r="Z317" s="150"/>
      <c r="AA317" s="150"/>
      <c r="AB317" s="150"/>
      <c r="AC317" s="150"/>
      <c r="AD317" s="150"/>
      <c r="AE317" s="150"/>
      <c r="AF317" s="150"/>
      <c r="AG317" s="150" t="s">
        <v>158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2" x14ac:dyDescent="0.2">
      <c r="A318" s="157"/>
      <c r="B318" s="158"/>
      <c r="C318" s="253" t="s">
        <v>594</v>
      </c>
      <c r="D318" s="254"/>
      <c r="E318" s="254"/>
      <c r="F318" s="254"/>
      <c r="G318" s="254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60"/>
      <c r="Z318" s="150"/>
      <c r="AA318" s="150"/>
      <c r="AB318" s="150"/>
      <c r="AC318" s="150"/>
      <c r="AD318" s="150"/>
      <c r="AE318" s="150"/>
      <c r="AF318" s="150"/>
      <c r="AG318" s="150" t="s">
        <v>162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73">
        <v>170</v>
      </c>
      <c r="B319" s="174" t="s">
        <v>595</v>
      </c>
      <c r="C319" s="189" t="s">
        <v>596</v>
      </c>
      <c r="D319" s="175" t="s">
        <v>314</v>
      </c>
      <c r="E319" s="176">
        <v>1</v>
      </c>
      <c r="F319" s="177"/>
      <c r="G319" s="178">
        <f>ROUND(E319*F319,2)</f>
        <v>0</v>
      </c>
      <c r="H319" s="177"/>
      <c r="I319" s="178">
        <f>ROUND(E319*H319,2)</f>
        <v>0</v>
      </c>
      <c r="J319" s="177"/>
      <c r="K319" s="178">
        <f>ROUND(E319*J319,2)</f>
        <v>0</v>
      </c>
      <c r="L319" s="178">
        <v>15</v>
      </c>
      <c r="M319" s="178">
        <f>G319*(1+L319/100)</f>
        <v>0</v>
      </c>
      <c r="N319" s="176">
        <v>7.0000000000000007E-2</v>
      </c>
      <c r="O319" s="176">
        <f>ROUND(E319*N319,2)</f>
        <v>7.0000000000000007E-2</v>
      </c>
      <c r="P319" s="176">
        <v>0</v>
      </c>
      <c r="Q319" s="176">
        <f>ROUND(E319*P319,2)</f>
        <v>0</v>
      </c>
      <c r="R319" s="178"/>
      <c r="S319" s="178" t="s">
        <v>259</v>
      </c>
      <c r="T319" s="179" t="s">
        <v>226</v>
      </c>
      <c r="U319" s="160">
        <v>0</v>
      </c>
      <c r="V319" s="160">
        <f>ROUND(E319*U319,2)</f>
        <v>0</v>
      </c>
      <c r="W319" s="160"/>
      <c r="X319" s="160"/>
      <c r="Y319" s="160" t="s">
        <v>157</v>
      </c>
      <c r="Z319" s="150"/>
      <c r="AA319" s="150"/>
      <c r="AB319" s="150"/>
      <c r="AC319" s="150"/>
      <c r="AD319" s="150"/>
      <c r="AE319" s="150"/>
      <c r="AF319" s="150"/>
      <c r="AG319" s="150" t="s">
        <v>158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ht="22.5" outlineLevel="2" x14ac:dyDescent="0.2">
      <c r="A320" s="157"/>
      <c r="B320" s="158"/>
      <c r="C320" s="253" t="s">
        <v>597</v>
      </c>
      <c r="D320" s="254"/>
      <c r="E320" s="254"/>
      <c r="F320" s="254"/>
      <c r="G320" s="254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50"/>
      <c r="AA320" s="150"/>
      <c r="AB320" s="150"/>
      <c r="AC320" s="150"/>
      <c r="AD320" s="150"/>
      <c r="AE320" s="150"/>
      <c r="AF320" s="150"/>
      <c r="AG320" s="150" t="s">
        <v>162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80" t="str">
        <f>C320</f>
        <v>Modulární rozdělovač topných okruhů DN40, 3-cestný, materiál mosaz, kvs=32,8m3/hod., přírubový, 6x horní přípojka - příruba DN40/PN6, 1x boční přípojka - příruba DN50/PN6, 1x spodní přípojka - příruba DN50/PN6 a 1x spodní vnitřní závit 1",  vč. těsnění a typové tep. izolace.</v>
      </c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73">
        <v>171</v>
      </c>
      <c r="B321" s="174" t="s">
        <v>598</v>
      </c>
      <c r="C321" s="189" t="s">
        <v>599</v>
      </c>
      <c r="D321" s="175" t="s">
        <v>314</v>
      </c>
      <c r="E321" s="176">
        <v>1</v>
      </c>
      <c r="F321" s="177"/>
      <c r="G321" s="178">
        <f>ROUND(E321*F321,2)</f>
        <v>0</v>
      </c>
      <c r="H321" s="177"/>
      <c r="I321" s="178">
        <f>ROUND(E321*H321,2)</f>
        <v>0</v>
      </c>
      <c r="J321" s="177"/>
      <c r="K321" s="178">
        <f>ROUND(E321*J321,2)</f>
        <v>0</v>
      </c>
      <c r="L321" s="178">
        <v>15</v>
      </c>
      <c r="M321" s="178">
        <f>G321*(1+L321/100)</f>
        <v>0</v>
      </c>
      <c r="N321" s="176">
        <v>5.0000000000000001E-3</v>
      </c>
      <c r="O321" s="176">
        <f>ROUND(E321*N321,2)</f>
        <v>0.01</v>
      </c>
      <c r="P321" s="176">
        <v>0</v>
      </c>
      <c r="Q321" s="176">
        <f>ROUND(E321*P321,2)</f>
        <v>0</v>
      </c>
      <c r="R321" s="178"/>
      <c r="S321" s="178" t="s">
        <v>259</v>
      </c>
      <c r="T321" s="179" t="s">
        <v>226</v>
      </c>
      <c r="U321" s="160">
        <v>0</v>
      </c>
      <c r="V321" s="160">
        <f>ROUND(E321*U321,2)</f>
        <v>0</v>
      </c>
      <c r="W321" s="160"/>
      <c r="X321" s="160"/>
      <c r="Y321" s="160" t="s">
        <v>157</v>
      </c>
      <c r="Z321" s="150"/>
      <c r="AA321" s="150"/>
      <c r="AB321" s="150"/>
      <c r="AC321" s="150"/>
      <c r="AD321" s="150"/>
      <c r="AE321" s="150"/>
      <c r="AF321" s="150"/>
      <c r="AG321" s="150" t="s">
        <v>158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2" x14ac:dyDescent="0.2">
      <c r="A322" s="157"/>
      <c r="B322" s="158"/>
      <c r="C322" s="253" t="s">
        <v>600</v>
      </c>
      <c r="D322" s="254"/>
      <c r="E322" s="254"/>
      <c r="F322" s="254"/>
      <c r="G322" s="254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50"/>
      <c r="AA322" s="150"/>
      <c r="AB322" s="150"/>
      <c r="AC322" s="150"/>
      <c r="AD322" s="150"/>
      <c r="AE322" s="150"/>
      <c r="AF322" s="150"/>
      <c r="AG322" s="150" t="s">
        <v>162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80" t="str">
        <f>C322</f>
        <v>Montážní nástěnná konzola pro rozdělovač, vč. spoj. materiálu, sada 2 držáků, mont. vzdálenost od zdi 230mm.</v>
      </c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73">
        <v>172</v>
      </c>
      <c r="B323" s="174" t="s">
        <v>601</v>
      </c>
      <c r="C323" s="189" t="s">
        <v>602</v>
      </c>
      <c r="D323" s="175" t="s">
        <v>314</v>
      </c>
      <c r="E323" s="176">
        <v>2</v>
      </c>
      <c r="F323" s="177"/>
      <c r="G323" s="178">
        <f>ROUND(E323*F323,2)</f>
        <v>0</v>
      </c>
      <c r="H323" s="177"/>
      <c r="I323" s="178">
        <f>ROUND(E323*H323,2)</f>
        <v>0</v>
      </c>
      <c r="J323" s="177"/>
      <c r="K323" s="178">
        <f>ROUND(E323*J323,2)</f>
        <v>0</v>
      </c>
      <c r="L323" s="178">
        <v>15</v>
      </c>
      <c r="M323" s="178">
        <f>G323*(1+L323/100)</f>
        <v>0</v>
      </c>
      <c r="N323" s="176">
        <v>2.5000000000000001E-2</v>
      </c>
      <c r="O323" s="176">
        <f>ROUND(E323*N323,2)</f>
        <v>0.05</v>
      </c>
      <c r="P323" s="176">
        <v>0</v>
      </c>
      <c r="Q323" s="176">
        <f>ROUND(E323*P323,2)</f>
        <v>0</v>
      </c>
      <c r="R323" s="178"/>
      <c r="S323" s="178" t="s">
        <v>259</v>
      </c>
      <c r="T323" s="179" t="s">
        <v>226</v>
      </c>
      <c r="U323" s="160">
        <v>0</v>
      </c>
      <c r="V323" s="160">
        <f>ROUND(E323*U323,2)</f>
        <v>0</v>
      </c>
      <c r="W323" s="160"/>
      <c r="X323" s="160"/>
      <c r="Y323" s="160" t="s">
        <v>157</v>
      </c>
      <c r="Z323" s="150"/>
      <c r="AA323" s="150"/>
      <c r="AB323" s="150"/>
      <c r="AC323" s="150"/>
      <c r="AD323" s="150"/>
      <c r="AE323" s="150"/>
      <c r="AF323" s="150"/>
      <c r="AG323" s="150" t="s">
        <v>158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2" x14ac:dyDescent="0.2">
      <c r="A324" s="157"/>
      <c r="B324" s="158"/>
      <c r="C324" s="253" t="s">
        <v>603</v>
      </c>
      <c r="D324" s="254"/>
      <c r="E324" s="254"/>
      <c r="F324" s="254"/>
      <c r="G324" s="254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60"/>
      <c r="Z324" s="150"/>
      <c r="AA324" s="150"/>
      <c r="AB324" s="150"/>
      <c r="AC324" s="150"/>
      <c r="AD324" s="150"/>
      <c r="AE324" s="150"/>
      <c r="AF324" s="150"/>
      <c r="AG324" s="150" t="s">
        <v>162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80" t="str">
        <f>C324</f>
        <v>Rychlomontážní sada bez směšovače, s oběh. čerpadlem, kulovými uzávěry a teploměry přírubová M31 - DN40, PN6 vč. tepelné izolace.</v>
      </c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73">
        <v>173</v>
      </c>
      <c r="B325" s="174" t="s">
        <v>604</v>
      </c>
      <c r="C325" s="189" t="s">
        <v>331</v>
      </c>
      <c r="D325" s="175" t="s">
        <v>332</v>
      </c>
      <c r="E325" s="176">
        <v>3</v>
      </c>
      <c r="F325" s="177"/>
      <c r="G325" s="178">
        <f>ROUND(E325*F325,2)</f>
        <v>0</v>
      </c>
      <c r="H325" s="177"/>
      <c r="I325" s="178">
        <f>ROUND(E325*H325,2)</f>
        <v>0</v>
      </c>
      <c r="J325" s="177"/>
      <c r="K325" s="178">
        <f>ROUND(E325*J325,2)</f>
        <v>0</v>
      </c>
      <c r="L325" s="178">
        <v>15</v>
      </c>
      <c r="M325" s="178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8"/>
      <c r="S325" s="178" t="s">
        <v>259</v>
      </c>
      <c r="T325" s="179" t="s">
        <v>226</v>
      </c>
      <c r="U325" s="160">
        <v>1</v>
      </c>
      <c r="V325" s="160">
        <f>ROUND(E325*U325,2)</f>
        <v>3</v>
      </c>
      <c r="W325" s="160"/>
      <c r="X325" s="160"/>
      <c r="Y325" s="160" t="s">
        <v>157</v>
      </c>
      <c r="Z325" s="150"/>
      <c r="AA325" s="150"/>
      <c r="AB325" s="150"/>
      <c r="AC325" s="150"/>
      <c r="AD325" s="150"/>
      <c r="AE325" s="150"/>
      <c r="AF325" s="150"/>
      <c r="AG325" s="150" t="s">
        <v>158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2" x14ac:dyDescent="0.2">
      <c r="A326" s="157"/>
      <c r="B326" s="158"/>
      <c r="C326" s="253" t="s">
        <v>605</v>
      </c>
      <c r="D326" s="254"/>
      <c r="E326" s="254"/>
      <c r="F326" s="254"/>
      <c r="G326" s="254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60"/>
      <c r="Z326" s="150"/>
      <c r="AA326" s="150"/>
      <c r="AB326" s="150"/>
      <c r="AC326" s="150"/>
      <c r="AD326" s="150"/>
      <c r="AE326" s="150"/>
      <c r="AF326" s="150"/>
      <c r="AG326" s="150" t="s">
        <v>162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73">
        <v>174</v>
      </c>
      <c r="B327" s="174" t="s">
        <v>606</v>
      </c>
      <c r="C327" s="189" t="s">
        <v>607</v>
      </c>
      <c r="D327" s="175" t="s">
        <v>314</v>
      </c>
      <c r="E327" s="176">
        <v>1</v>
      </c>
      <c r="F327" s="177"/>
      <c r="G327" s="178">
        <f>ROUND(E327*F327,2)</f>
        <v>0</v>
      </c>
      <c r="H327" s="177"/>
      <c r="I327" s="178">
        <f>ROUND(E327*H327,2)</f>
        <v>0</v>
      </c>
      <c r="J327" s="177"/>
      <c r="K327" s="178">
        <f>ROUND(E327*J327,2)</f>
        <v>0</v>
      </c>
      <c r="L327" s="178">
        <v>15</v>
      </c>
      <c r="M327" s="178">
        <f>G327*(1+L327/100)</f>
        <v>0</v>
      </c>
      <c r="N327" s="176">
        <v>0.03</v>
      </c>
      <c r="O327" s="176">
        <f>ROUND(E327*N327,2)</f>
        <v>0.03</v>
      </c>
      <c r="P327" s="176">
        <v>0</v>
      </c>
      <c r="Q327" s="176">
        <f>ROUND(E327*P327,2)</f>
        <v>0</v>
      </c>
      <c r="R327" s="178"/>
      <c r="S327" s="178" t="s">
        <v>259</v>
      </c>
      <c r="T327" s="179" t="s">
        <v>226</v>
      </c>
      <c r="U327" s="160">
        <v>0</v>
      </c>
      <c r="V327" s="160">
        <f>ROUND(E327*U327,2)</f>
        <v>0</v>
      </c>
      <c r="W327" s="160"/>
      <c r="X327" s="160"/>
      <c r="Y327" s="160" t="s">
        <v>157</v>
      </c>
      <c r="Z327" s="150"/>
      <c r="AA327" s="150"/>
      <c r="AB327" s="150"/>
      <c r="AC327" s="150"/>
      <c r="AD327" s="150"/>
      <c r="AE327" s="150"/>
      <c r="AF327" s="150"/>
      <c r="AG327" s="150" t="s">
        <v>158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2" x14ac:dyDescent="0.2">
      <c r="A328" s="157"/>
      <c r="B328" s="158"/>
      <c r="C328" s="253" t="s">
        <v>608</v>
      </c>
      <c r="D328" s="254"/>
      <c r="E328" s="254"/>
      <c r="F328" s="254"/>
      <c r="G328" s="254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50"/>
      <c r="AA328" s="150"/>
      <c r="AB328" s="150"/>
      <c r="AC328" s="150"/>
      <c r="AD328" s="150"/>
      <c r="AE328" s="150"/>
      <c r="AF328" s="150"/>
      <c r="AG328" s="150" t="s">
        <v>162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81">
        <v>175</v>
      </c>
      <c r="B329" s="182" t="s">
        <v>609</v>
      </c>
      <c r="C329" s="192" t="s">
        <v>610</v>
      </c>
      <c r="D329" s="183" t="s">
        <v>314</v>
      </c>
      <c r="E329" s="184">
        <v>1</v>
      </c>
      <c r="F329" s="185"/>
      <c r="G329" s="186">
        <f>ROUND(E329*F329,2)</f>
        <v>0</v>
      </c>
      <c r="H329" s="185"/>
      <c r="I329" s="186">
        <f>ROUND(E329*H329,2)</f>
        <v>0</v>
      </c>
      <c r="J329" s="185"/>
      <c r="K329" s="186">
        <f>ROUND(E329*J329,2)</f>
        <v>0</v>
      </c>
      <c r="L329" s="186">
        <v>15</v>
      </c>
      <c r="M329" s="186">
        <f>G329*(1+L329/100)</f>
        <v>0</v>
      </c>
      <c r="N329" s="184">
        <v>4.7600000000000003E-3</v>
      </c>
      <c r="O329" s="184">
        <f>ROUND(E329*N329,2)</f>
        <v>0</v>
      </c>
      <c r="P329" s="184">
        <v>0</v>
      </c>
      <c r="Q329" s="184">
        <f>ROUND(E329*P329,2)</f>
        <v>0</v>
      </c>
      <c r="R329" s="186" t="s">
        <v>392</v>
      </c>
      <c r="S329" s="186" t="s">
        <v>156</v>
      </c>
      <c r="T329" s="187" t="s">
        <v>156</v>
      </c>
      <c r="U329" s="160">
        <v>1.7150000000000001</v>
      </c>
      <c r="V329" s="160">
        <f>ROUND(E329*U329,2)</f>
        <v>1.72</v>
      </c>
      <c r="W329" s="160"/>
      <c r="X329" s="160"/>
      <c r="Y329" s="160" t="s">
        <v>157</v>
      </c>
      <c r="Z329" s="150"/>
      <c r="AA329" s="150"/>
      <c r="AB329" s="150"/>
      <c r="AC329" s="150"/>
      <c r="AD329" s="150"/>
      <c r="AE329" s="150"/>
      <c r="AF329" s="150"/>
      <c r="AG329" s="150" t="s">
        <v>158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81">
        <v>176</v>
      </c>
      <c r="B330" s="182" t="s">
        <v>611</v>
      </c>
      <c r="C330" s="192" t="s">
        <v>612</v>
      </c>
      <c r="D330" s="183" t="s">
        <v>314</v>
      </c>
      <c r="E330" s="184">
        <v>1</v>
      </c>
      <c r="F330" s="185"/>
      <c r="G330" s="186">
        <f>ROUND(E330*F330,2)</f>
        <v>0</v>
      </c>
      <c r="H330" s="185"/>
      <c r="I330" s="186">
        <f>ROUND(E330*H330,2)</f>
        <v>0</v>
      </c>
      <c r="J330" s="185"/>
      <c r="K330" s="186">
        <f>ROUND(E330*J330,2)</f>
        <v>0</v>
      </c>
      <c r="L330" s="186">
        <v>15</v>
      </c>
      <c r="M330" s="186">
        <f>G330*(1+L330/100)</f>
        <v>0</v>
      </c>
      <c r="N330" s="184">
        <v>0.03</v>
      </c>
      <c r="O330" s="184">
        <f>ROUND(E330*N330,2)</f>
        <v>0.03</v>
      </c>
      <c r="P330" s="184">
        <v>0</v>
      </c>
      <c r="Q330" s="184">
        <f>ROUND(E330*P330,2)</f>
        <v>0</v>
      </c>
      <c r="R330" s="186"/>
      <c r="S330" s="186" t="s">
        <v>259</v>
      </c>
      <c r="T330" s="187" t="s">
        <v>226</v>
      </c>
      <c r="U330" s="160">
        <v>0</v>
      </c>
      <c r="V330" s="160">
        <f>ROUND(E330*U330,2)</f>
        <v>0</v>
      </c>
      <c r="W330" s="160"/>
      <c r="X330" s="160"/>
      <c r="Y330" s="160" t="s">
        <v>157</v>
      </c>
      <c r="Z330" s="150"/>
      <c r="AA330" s="150"/>
      <c r="AB330" s="150"/>
      <c r="AC330" s="150"/>
      <c r="AD330" s="150"/>
      <c r="AE330" s="150"/>
      <c r="AF330" s="150"/>
      <c r="AG330" s="150" t="s">
        <v>158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81">
        <v>177</v>
      </c>
      <c r="B331" s="182" t="s">
        <v>613</v>
      </c>
      <c r="C331" s="192" t="s">
        <v>614</v>
      </c>
      <c r="D331" s="183" t="s">
        <v>314</v>
      </c>
      <c r="E331" s="184">
        <v>4</v>
      </c>
      <c r="F331" s="185"/>
      <c r="G331" s="186">
        <f>ROUND(E331*F331,2)</f>
        <v>0</v>
      </c>
      <c r="H331" s="185"/>
      <c r="I331" s="186">
        <f>ROUND(E331*H331,2)</f>
        <v>0</v>
      </c>
      <c r="J331" s="185"/>
      <c r="K331" s="186">
        <f>ROUND(E331*J331,2)</f>
        <v>0</v>
      </c>
      <c r="L331" s="186">
        <v>15</v>
      </c>
      <c r="M331" s="186">
        <f>G331*(1+L331/100)</f>
        <v>0</v>
      </c>
      <c r="N331" s="184">
        <v>1.0000000000000001E-5</v>
      </c>
      <c r="O331" s="184">
        <f>ROUND(E331*N331,2)</f>
        <v>0</v>
      </c>
      <c r="P331" s="184">
        <v>0</v>
      </c>
      <c r="Q331" s="184">
        <f>ROUND(E331*P331,2)</f>
        <v>0</v>
      </c>
      <c r="R331" s="186"/>
      <c r="S331" s="186" t="s">
        <v>259</v>
      </c>
      <c r="T331" s="187" t="s">
        <v>226</v>
      </c>
      <c r="U331" s="160">
        <v>0</v>
      </c>
      <c r="V331" s="160">
        <f>ROUND(E331*U331,2)</f>
        <v>0</v>
      </c>
      <c r="W331" s="160"/>
      <c r="X331" s="160"/>
      <c r="Y331" s="160" t="s">
        <v>157</v>
      </c>
      <c r="Z331" s="150"/>
      <c r="AA331" s="150"/>
      <c r="AB331" s="150"/>
      <c r="AC331" s="150"/>
      <c r="AD331" s="150"/>
      <c r="AE331" s="150"/>
      <c r="AF331" s="150"/>
      <c r="AG331" s="150" t="s">
        <v>158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73">
        <v>178</v>
      </c>
      <c r="B332" s="174" t="s">
        <v>604</v>
      </c>
      <c r="C332" s="189" t="s">
        <v>331</v>
      </c>
      <c r="D332" s="175" t="s">
        <v>332</v>
      </c>
      <c r="E332" s="176">
        <v>10</v>
      </c>
      <c r="F332" s="177"/>
      <c r="G332" s="178">
        <f>ROUND(E332*F332,2)</f>
        <v>0</v>
      </c>
      <c r="H332" s="177"/>
      <c r="I332" s="178">
        <f>ROUND(E332*H332,2)</f>
        <v>0</v>
      </c>
      <c r="J332" s="177"/>
      <c r="K332" s="178">
        <f>ROUND(E332*J332,2)</f>
        <v>0</v>
      </c>
      <c r="L332" s="178">
        <v>15</v>
      </c>
      <c r="M332" s="178">
        <f>G332*(1+L332/100)</f>
        <v>0</v>
      </c>
      <c r="N332" s="176">
        <v>0</v>
      </c>
      <c r="O332" s="176">
        <f>ROUND(E332*N332,2)</f>
        <v>0</v>
      </c>
      <c r="P332" s="176">
        <v>0</v>
      </c>
      <c r="Q332" s="176">
        <f>ROUND(E332*P332,2)</f>
        <v>0</v>
      </c>
      <c r="R332" s="178"/>
      <c r="S332" s="178" t="s">
        <v>259</v>
      </c>
      <c r="T332" s="179" t="s">
        <v>276</v>
      </c>
      <c r="U332" s="160">
        <v>1</v>
      </c>
      <c r="V332" s="160">
        <f>ROUND(E332*U332,2)</f>
        <v>10</v>
      </c>
      <c r="W332" s="160"/>
      <c r="X332" s="160"/>
      <c r="Y332" s="160" t="s">
        <v>157</v>
      </c>
      <c r="Z332" s="150"/>
      <c r="AA332" s="150"/>
      <c r="AB332" s="150"/>
      <c r="AC332" s="150"/>
      <c r="AD332" s="150"/>
      <c r="AE332" s="150"/>
      <c r="AF332" s="150"/>
      <c r="AG332" s="150" t="s">
        <v>158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2" x14ac:dyDescent="0.2">
      <c r="A333" s="157"/>
      <c r="B333" s="158"/>
      <c r="C333" s="253" t="s">
        <v>615</v>
      </c>
      <c r="D333" s="254"/>
      <c r="E333" s="254"/>
      <c r="F333" s="254"/>
      <c r="G333" s="254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60"/>
      <c r="Z333" s="150"/>
      <c r="AA333" s="150"/>
      <c r="AB333" s="150"/>
      <c r="AC333" s="150"/>
      <c r="AD333" s="150"/>
      <c r="AE333" s="150"/>
      <c r="AF333" s="150"/>
      <c r="AG333" s="150" t="s">
        <v>162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81">
        <v>179</v>
      </c>
      <c r="B334" s="182" t="s">
        <v>616</v>
      </c>
      <c r="C334" s="192" t="s">
        <v>617</v>
      </c>
      <c r="D334" s="183" t="s">
        <v>263</v>
      </c>
      <c r="E334" s="184">
        <v>0.1898</v>
      </c>
      <c r="F334" s="185"/>
      <c r="G334" s="186">
        <f>ROUND(E334*F334,2)</f>
        <v>0</v>
      </c>
      <c r="H334" s="185"/>
      <c r="I334" s="186">
        <f>ROUND(E334*H334,2)</f>
        <v>0</v>
      </c>
      <c r="J334" s="185"/>
      <c r="K334" s="186">
        <f>ROUND(E334*J334,2)</f>
        <v>0</v>
      </c>
      <c r="L334" s="186">
        <v>15</v>
      </c>
      <c r="M334" s="186">
        <f>G334*(1+L334/100)</f>
        <v>0</v>
      </c>
      <c r="N334" s="184">
        <v>0</v>
      </c>
      <c r="O334" s="184">
        <f>ROUND(E334*N334,2)</f>
        <v>0</v>
      </c>
      <c r="P334" s="184">
        <v>0</v>
      </c>
      <c r="Q334" s="184">
        <f>ROUND(E334*P334,2)</f>
        <v>0</v>
      </c>
      <c r="R334" s="186" t="s">
        <v>392</v>
      </c>
      <c r="S334" s="186" t="s">
        <v>156</v>
      </c>
      <c r="T334" s="187" t="s">
        <v>156</v>
      </c>
      <c r="U334" s="160">
        <v>4.0430000000000001</v>
      </c>
      <c r="V334" s="160">
        <f>ROUND(E334*U334,2)</f>
        <v>0.77</v>
      </c>
      <c r="W334" s="160"/>
      <c r="X334" s="160"/>
      <c r="Y334" s="160" t="s">
        <v>157</v>
      </c>
      <c r="Z334" s="150"/>
      <c r="AA334" s="150"/>
      <c r="AB334" s="150"/>
      <c r="AC334" s="150"/>
      <c r="AD334" s="150"/>
      <c r="AE334" s="150"/>
      <c r="AF334" s="150"/>
      <c r="AG334" s="150" t="s">
        <v>283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ht="22.5" outlineLevel="1" x14ac:dyDescent="0.2">
      <c r="A335" s="181">
        <v>180</v>
      </c>
      <c r="B335" s="182" t="s">
        <v>618</v>
      </c>
      <c r="C335" s="192" t="s">
        <v>619</v>
      </c>
      <c r="D335" s="183" t="s">
        <v>263</v>
      </c>
      <c r="E335" s="184">
        <v>0.1898</v>
      </c>
      <c r="F335" s="185"/>
      <c r="G335" s="186">
        <f>ROUND(E335*F335,2)</f>
        <v>0</v>
      </c>
      <c r="H335" s="185"/>
      <c r="I335" s="186">
        <f>ROUND(E335*H335,2)</f>
        <v>0</v>
      </c>
      <c r="J335" s="185"/>
      <c r="K335" s="186">
        <f>ROUND(E335*J335,2)</f>
        <v>0</v>
      </c>
      <c r="L335" s="186">
        <v>15</v>
      </c>
      <c r="M335" s="186">
        <f>G335*(1+L335/100)</f>
        <v>0</v>
      </c>
      <c r="N335" s="184">
        <v>0</v>
      </c>
      <c r="O335" s="184">
        <f>ROUND(E335*N335,2)</f>
        <v>0</v>
      </c>
      <c r="P335" s="184">
        <v>0</v>
      </c>
      <c r="Q335" s="184">
        <f>ROUND(E335*P335,2)</f>
        <v>0</v>
      </c>
      <c r="R335" s="186" t="s">
        <v>392</v>
      </c>
      <c r="S335" s="186" t="s">
        <v>156</v>
      </c>
      <c r="T335" s="187" t="s">
        <v>156</v>
      </c>
      <c r="U335" s="160">
        <v>0.48899999999999999</v>
      </c>
      <c r="V335" s="160">
        <f>ROUND(E335*U335,2)</f>
        <v>0.09</v>
      </c>
      <c r="W335" s="160"/>
      <c r="X335" s="160"/>
      <c r="Y335" s="160" t="s">
        <v>157</v>
      </c>
      <c r="Z335" s="150"/>
      <c r="AA335" s="150"/>
      <c r="AB335" s="150"/>
      <c r="AC335" s="150"/>
      <c r="AD335" s="150"/>
      <c r="AE335" s="150"/>
      <c r="AF335" s="150"/>
      <c r="AG335" s="150" t="s">
        <v>283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ht="22.5" outlineLevel="1" x14ac:dyDescent="0.2">
      <c r="A336" s="181">
        <v>181</v>
      </c>
      <c r="B336" s="182" t="s">
        <v>620</v>
      </c>
      <c r="C336" s="192" t="s">
        <v>621</v>
      </c>
      <c r="D336" s="183" t="s">
        <v>263</v>
      </c>
      <c r="E336" s="184">
        <v>0.1898</v>
      </c>
      <c r="F336" s="185"/>
      <c r="G336" s="186">
        <f>ROUND(E336*F336,2)</f>
        <v>0</v>
      </c>
      <c r="H336" s="185"/>
      <c r="I336" s="186">
        <f>ROUND(E336*H336,2)</f>
        <v>0</v>
      </c>
      <c r="J336" s="185"/>
      <c r="K336" s="186">
        <f>ROUND(E336*J336,2)</f>
        <v>0</v>
      </c>
      <c r="L336" s="186">
        <v>15</v>
      </c>
      <c r="M336" s="186">
        <f>G336*(1+L336/100)</f>
        <v>0</v>
      </c>
      <c r="N336" s="184">
        <v>0</v>
      </c>
      <c r="O336" s="184">
        <f>ROUND(E336*N336,2)</f>
        <v>0</v>
      </c>
      <c r="P336" s="184">
        <v>0</v>
      </c>
      <c r="Q336" s="184">
        <f>ROUND(E336*P336,2)</f>
        <v>0</v>
      </c>
      <c r="R336" s="186" t="s">
        <v>392</v>
      </c>
      <c r="S336" s="186" t="s">
        <v>156</v>
      </c>
      <c r="T336" s="187" t="s">
        <v>156</v>
      </c>
      <c r="U336" s="160">
        <v>0</v>
      </c>
      <c r="V336" s="160">
        <f>ROUND(E336*U336,2)</f>
        <v>0</v>
      </c>
      <c r="W336" s="160"/>
      <c r="X336" s="160"/>
      <c r="Y336" s="160" t="s">
        <v>157</v>
      </c>
      <c r="Z336" s="150"/>
      <c r="AA336" s="150"/>
      <c r="AB336" s="150"/>
      <c r="AC336" s="150"/>
      <c r="AD336" s="150"/>
      <c r="AE336" s="150"/>
      <c r="AF336" s="150"/>
      <c r="AG336" s="150" t="s">
        <v>283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x14ac:dyDescent="0.2">
      <c r="A337" s="166" t="s">
        <v>150</v>
      </c>
      <c r="B337" s="167" t="s">
        <v>104</v>
      </c>
      <c r="C337" s="188" t="s">
        <v>105</v>
      </c>
      <c r="D337" s="168"/>
      <c r="E337" s="169"/>
      <c r="F337" s="170"/>
      <c r="G337" s="170">
        <f>SUMIF(AG338:AG358,"&lt;&gt;NOR",G338:G358)</f>
        <v>0</v>
      </c>
      <c r="H337" s="170"/>
      <c r="I337" s="170">
        <f>SUM(I338:I358)</f>
        <v>0</v>
      </c>
      <c r="J337" s="170"/>
      <c r="K337" s="170">
        <f>SUM(K338:K358)</f>
        <v>0</v>
      </c>
      <c r="L337" s="170"/>
      <c r="M337" s="170">
        <f>SUM(M338:M358)</f>
        <v>0</v>
      </c>
      <c r="N337" s="169"/>
      <c r="O337" s="169">
        <f>SUM(O338:O358)</f>
        <v>0.26</v>
      </c>
      <c r="P337" s="169"/>
      <c r="Q337" s="169">
        <f>SUM(Q338:Q358)</f>
        <v>0</v>
      </c>
      <c r="R337" s="170"/>
      <c r="S337" s="170"/>
      <c r="T337" s="171"/>
      <c r="U337" s="165"/>
      <c r="V337" s="165">
        <f>SUM(V338:V358)</f>
        <v>42.489999999999995</v>
      </c>
      <c r="W337" s="165"/>
      <c r="X337" s="165"/>
      <c r="Y337" s="165"/>
      <c r="AG337" t="s">
        <v>151</v>
      </c>
    </row>
    <row r="338" spans="1:60" outlineLevel="1" x14ac:dyDescent="0.2">
      <c r="A338" s="173">
        <v>182</v>
      </c>
      <c r="B338" s="174" t="s">
        <v>622</v>
      </c>
      <c r="C338" s="189" t="s">
        <v>588</v>
      </c>
      <c r="D338" s="175" t="s">
        <v>332</v>
      </c>
      <c r="E338" s="176">
        <v>4</v>
      </c>
      <c r="F338" s="177"/>
      <c r="G338" s="178">
        <f>ROUND(E338*F338,2)</f>
        <v>0</v>
      </c>
      <c r="H338" s="177"/>
      <c r="I338" s="178">
        <f>ROUND(E338*H338,2)</f>
        <v>0</v>
      </c>
      <c r="J338" s="177"/>
      <c r="K338" s="178">
        <f>ROUND(E338*J338,2)</f>
        <v>0</v>
      </c>
      <c r="L338" s="178">
        <v>15</v>
      </c>
      <c r="M338" s="178">
        <f>G338*(1+L338/100)</f>
        <v>0</v>
      </c>
      <c r="N338" s="176">
        <v>0</v>
      </c>
      <c r="O338" s="176">
        <f>ROUND(E338*N338,2)</f>
        <v>0</v>
      </c>
      <c r="P338" s="176">
        <v>0</v>
      </c>
      <c r="Q338" s="176">
        <f>ROUND(E338*P338,2)</f>
        <v>0</v>
      </c>
      <c r="R338" s="178"/>
      <c r="S338" s="178" t="s">
        <v>259</v>
      </c>
      <c r="T338" s="179" t="s">
        <v>276</v>
      </c>
      <c r="U338" s="160">
        <v>1</v>
      </c>
      <c r="V338" s="160">
        <f>ROUND(E338*U338,2)</f>
        <v>4</v>
      </c>
      <c r="W338" s="160"/>
      <c r="X338" s="160"/>
      <c r="Y338" s="160" t="s">
        <v>157</v>
      </c>
      <c r="Z338" s="150"/>
      <c r="AA338" s="150"/>
      <c r="AB338" s="150"/>
      <c r="AC338" s="150"/>
      <c r="AD338" s="150"/>
      <c r="AE338" s="150"/>
      <c r="AF338" s="150"/>
      <c r="AG338" s="150" t="s">
        <v>158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2" x14ac:dyDescent="0.2">
      <c r="A339" s="157"/>
      <c r="B339" s="158"/>
      <c r="C339" s="253" t="s">
        <v>623</v>
      </c>
      <c r="D339" s="254"/>
      <c r="E339" s="254"/>
      <c r="F339" s="254"/>
      <c r="G339" s="254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60"/>
      <c r="Z339" s="150"/>
      <c r="AA339" s="150"/>
      <c r="AB339" s="150"/>
      <c r="AC339" s="150"/>
      <c r="AD339" s="150"/>
      <c r="AE339" s="150"/>
      <c r="AF339" s="150"/>
      <c r="AG339" s="150" t="s">
        <v>162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ht="22.5" outlineLevel="1" x14ac:dyDescent="0.2">
      <c r="A340" s="181">
        <v>183</v>
      </c>
      <c r="B340" s="182" t="s">
        <v>624</v>
      </c>
      <c r="C340" s="192" t="s">
        <v>625</v>
      </c>
      <c r="D340" s="183" t="s">
        <v>263</v>
      </c>
      <c r="E340" s="184">
        <v>0.18</v>
      </c>
      <c r="F340" s="185"/>
      <c r="G340" s="186">
        <f t="shared" ref="G340:G350" si="21">ROUND(E340*F340,2)</f>
        <v>0</v>
      </c>
      <c r="H340" s="185"/>
      <c r="I340" s="186">
        <f t="shared" ref="I340:I350" si="22">ROUND(E340*H340,2)</f>
        <v>0</v>
      </c>
      <c r="J340" s="185"/>
      <c r="K340" s="186">
        <f t="shared" ref="K340:K350" si="23">ROUND(E340*J340,2)</f>
        <v>0</v>
      </c>
      <c r="L340" s="186">
        <v>15</v>
      </c>
      <c r="M340" s="186">
        <f t="shared" ref="M340:M350" si="24">G340*(1+L340/100)</f>
        <v>0</v>
      </c>
      <c r="N340" s="184">
        <v>0</v>
      </c>
      <c r="O340" s="184">
        <f t="shared" ref="O340:O350" si="25">ROUND(E340*N340,2)</f>
        <v>0</v>
      </c>
      <c r="P340" s="184">
        <v>0</v>
      </c>
      <c r="Q340" s="184">
        <f t="shared" ref="Q340:Q350" si="26">ROUND(E340*P340,2)</f>
        <v>0</v>
      </c>
      <c r="R340" s="186" t="s">
        <v>392</v>
      </c>
      <c r="S340" s="186" t="s">
        <v>156</v>
      </c>
      <c r="T340" s="187" t="s">
        <v>156</v>
      </c>
      <c r="U340" s="160">
        <v>3.5630000000000002</v>
      </c>
      <c r="V340" s="160">
        <f t="shared" ref="V340:V350" si="27">ROUND(E340*U340,2)</f>
        <v>0.64</v>
      </c>
      <c r="W340" s="160"/>
      <c r="X340" s="160"/>
      <c r="Y340" s="160" t="s">
        <v>157</v>
      </c>
      <c r="Z340" s="150"/>
      <c r="AA340" s="150"/>
      <c r="AB340" s="150"/>
      <c r="AC340" s="150"/>
      <c r="AD340" s="150"/>
      <c r="AE340" s="150"/>
      <c r="AF340" s="150"/>
      <c r="AG340" s="150" t="s">
        <v>158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ht="22.5" outlineLevel="1" x14ac:dyDescent="0.2">
      <c r="A341" s="181">
        <v>184</v>
      </c>
      <c r="B341" s="182" t="s">
        <v>626</v>
      </c>
      <c r="C341" s="192" t="s">
        <v>627</v>
      </c>
      <c r="D341" s="183" t="s">
        <v>192</v>
      </c>
      <c r="E341" s="184">
        <v>4</v>
      </c>
      <c r="F341" s="185"/>
      <c r="G341" s="186">
        <f t="shared" si="21"/>
        <v>0</v>
      </c>
      <c r="H341" s="185"/>
      <c r="I341" s="186">
        <f t="shared" si="22"/>
        <v>0</v>
      </c>
      <c r="J341" s="185"/>
      <c r="K341" s="186">
        <f t="shared" si="23"/>
        <v>0</v>
      </c>
      <c r="L341" s="186">
        <v>15</v>
      </c>
      <c r="M341" s="186">
        <f t="shared" si="24"/>
        <v>0</v>
      </c>
      <c r="N341" s="184">
        <v>7.8499999999999993E-3</v>
      </c>
      <c r="O341" s="184">
        <f t="shared" si="25"/>
        <v>0.03</v>
      </c>
      <c r="P341" s="184">
        <v>0</v>
      </c>
      <c r="Q341" s="184">
        <f t="shared" si="26"/>
        <v>0</v>
      </c>
      <c r="R341" s="186" t="s">
        <v>392</v>
      </c>
      <c r="S341" s="186" t="s">
        <v>156</v>
      </c>
      <c r="T341" s="187" t="s">
        <v>156</v>
      </c>
      <c r="U341" s="160">
        <v>0.7</v>
      </c>
      <c r="V341" s="160">
        <f t="shared" si="27"/>
        <v>2.8</v>
      </c>
      <c r="W341" s="160"/>
      <c r="X341" s="160"/>
      <c r="Y341" s="160" t="s">
        <v>157</v>
      </c>
      <c r="Z341" s="150"/>
      <c r="AA341" s="150"/>
      <c r="AB341" s="150"/>
      <c r="AC341" s="150"/>
      <c r="AD341" s="150"/>
      <c r="AE341" s="150"/>
      <c r="AF341" s="150"/>
      <c r="AG341" s="150" t="s">
        <v>158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ht="22.5" outlineLevel="1" x14ac:dyDescent="0.2">
      <c r="A342" s="181">
        <v>185</v>
      </c>
      <c r="B342" s="182" t="s">
        <v>628</v>
      </c>
      <c r="C342" s="192" t="s">
        <v>629</v>
      </c>
      <c r="D342" s="183" t="s">
        <v>192</v>
      </c>
      <c r="E342" s="184">
        <v>14</v>
      </c>
      <c r="F342" s="185"/>
      <c r="G342" s="186">
        <f t="shared" si="21"/>
        <v>0</v>
      </c>
      <c r="H342" s="185"/>
      <c r="I342" s="186">
        <f t="shared" si="22"/>
        <v>0</v>
      </c>
      <c r="J342" s="185"/>
      <c r="K342" s="186">
        <f t="shared" si="23"/>
        <v>0</v>
      </c>
      <c r="L342" s="186">
        <v>15</v>
      </c>
      <c r="M342" s="186">
        <f t="shared" si="24"/>
        <v>0</v>
      </c>
      <c r="N342" s="184">
        <v>8.2699999999999996E-3</v>
      </c>
      <c r="O342" s="184">
        <f t="shared" si="25"/>
        <v>0.12</v>
      </c>
      <c r="P342" s="184">
        <v>0</v>
      </c>
      <c r="Q342" s="184">
        <f t="shared" si="26"/>
        <v>0</v>
      </c>
      <c r="R342" s="186" t="s">
        <v>392</v>
      </c>
      <c r="S342" s="186" t="s">
        <v>156</v>
      </c>
      <c r="T342" s="187" t="s">
        <v>156</v>
      </c>
      <c r="U342" s="160">
        <v>0.73499999999999999</v>
      </c>
      <c r="V342" s="160">
        <f t="shared" si="27"/>
        <v>10.29</v>
      </c>
      <c r="W342" s="160"/>
      <c r="X342" s="160"/>
      <c r="Y342" s="160" t="s">
        <v>157</v>
      </c>
      <c r="Z342" s="150"/>
      <c r="AA342" s="150"/>
      <c r="AB342" s="150"/>
      <c r="AC342" s="150"/>
      <c r="AD342" s="150"/>
      <c r="AE342" s="150"/>
      <c r="AF342" s="150"/>
      <c r="AG342" s="150" t="s">
        <v>158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ht="22.5" outlineLevel="1" x14ac:dyDescent="0.2">
      <c r="A343" s="181">
        <v>186</v>
      </c>
      <c r="B343" s="182" t="s">
        <v>630</v>
      </c>
      <c r="C343" s="192" t="s">
        <v>631</v>
      </c>
      <c r="D343" s="183" t="s">
        <v>192</v>
      </c>
      <c r="E343" s="184">
        <v>6</v>
      </c>
      <c r="F343" s="185"/>
      <c r="G343" s="186">
        <f t="shared" si="21"/>
        <v>0</v>
      </c>
      <c r="H343" s="185"/>
      <c r="I343" s="186">
        <f t="shared" si="22"/>
        <v>0</v>
      </c>
      <c r="J343" s="185"/>
      <c r="K343" s="186">
        <f t="shared" si="23"/>
        <v>0</v>
      </c>
      <c r="L343" s="186">
        <v>15</v>
      </c>
      <c r="M343" s="186">
        <f t="shared" si="24"/>
        <v>0</v>
      </c>
      <c r="N343" s="184">
        <v>1.0120000000000001E-2</v>
      </c>
      <c r="O343" s="184">
        <f t="shared" si="25"/>
        <v>0.06</v>
      </c>
      <c r="P343" s="184">
        <v>0</v>
      </c>
      <c r="Q343" s="184">
        <f t="shared" si="26"/>
        <v>0</v>
      </c>
      <c r="R343" s="186" t="s">
        <v>392</v>
      </c>
      <c r="S343" s="186" t="s">
        <v>156</v>
      </c>
      <c r="T343" s="187" t="s">
        <v>156</v>
      </c>
      <c r="U343" s="160">
        <v>0.82799999999999996</v>
      </c>
      <c r="V343" s="160">
        <f t="shared" si="27"/>
        <v>4.97</v>
      </c>
      <c r="W343" s="160"/>
      <c r="X343" s="160"/>
      <c r="Y343" s="160" t="s">
        <v>157</v>
      </c>
      <c r="Z343" s="150"/>
      <c r="AA343" s="150"/>
      <c r="AB343" s="150"/>
      <c r="AC343" s="150"/>
      <c r="AD343" s="150"/>
      <c r="AE343" s="150"/>
      <c r="AF343" s="150"/>
      <c r="AG343" s="150" t="s">
        <v>158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ht="22.5" outlineLevel="1" x14ac:dyDescent="0.2">
      <c r="A344" s="181">
        <v>187</v>
      </c>
      <c r="B344" s="182" t="s">
        <v>632</v>
      </c>
      <c r="C344" s="192" t="s">
        <v>633</v>
      </c>
      <c r="D344" s="183" t="s">
        <v>154</v>
      </c>
      <c r="E344" s="184">
        <v>4</v>
      </c>
      <c r="F344" s="185"/>
      <c r="G344" s="186">
        <f t="shared" si="21"/>
        <v>0</v>
      </c>
      <c r="H344" s="185"/>
      <c r="I344" s="186">
        <f t="shared" si="22"/>
        <v>0</v>
      </c>
      <c r="J344" s="185"/>
      <c r="K344" s="186">
        <f t="shared" si="23"/>
        <v>0</v>
      </c>
      <c r="L344" s="186">
        <v>15</v>
      </c>
      <c r="M344" s="186">
        <f t="shared" si="24"/>
        <v>0</v>
      </c>
      <c r="N344" s="184">
        <v>9.3000000000000005E-4</v>
      </c>
      <c r="O344" s="184">
        <f t="shared" si="25"/>
        <v>0</v>
      </c>
      <c r="P344" s="184">
        <v>0</v>
      </c>
      <c r="Q344" s="184">
        <f t="shared" si="26"/>
        <v>0</v>
      </c>
      <c r="R344" s="186" t="s">
        <v>392</v>
      </c>
      <c r="S344" s="186" t="s">
        <v>156</v>
      </c>
      <c r="T344" s="187" t="s">
        <v>156</v>
      </c>
      <c r="U344" s="160">
        <v>0.47399999999999998</v>
      </c>
      <c r="V344" s="160">
        <f t="shared" si="27"/>
        <v>1.9</v>
      </c>
      <c r="W344" s="160"/>
      <c r="X344" s="160"/>
      <c r="Y344" s="160" t="s">
        <v>157</v>
      </c>
      <c r="Z344" s="150"/>
      <c r="AA344" s="150"/>
      <c r="AB344" s="150"/>
      <c r="AC344" s="150"/>
      <c r="AD344" s="150"/>
      <c r="AE344" s="150"/>
      <c r="AF344" s="150"/>
      <c r="AG344" s="150" t="s">
        <v>158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ht="22.5" outlineLevel="1" x14ac:dyDescent="0.2">
      <c r="A345" s="181">
        <v>188</v>
      </c>
      <c r="B345" s="182" t="s">
        <v>634</v>
      </c>
      <c r="C345" s="192" t="s">
        <v>635</v>
      </c>
      <c r="D345" s="183" t="s">
        <v>154</v>
      </c>
      <c r="E345" s="184">
        <v>2</v>
      </c>
      <c r="F345" s="185"/>
      <c r="G345" s="186">
        <f t="shared" si="21"/>
        <v>0</v>
      </c>
      <c r="H345" s="185"/>
      <c r="I345" s="186">
        <f t="shared" si="22"/>
        <v>0</v>
      </c>
      <c r="J345" s="185"/>
      <c r="K345" s="186">
        <f t="shared" si="23"/>
        <v>0</v>
      </c>
      <c r="L345" s="186">
        <v>15</v>
      </c>
      <c r="M345" s="186">
        <f t="shared" si="24"/>
        <v>0</v>
      </c>
      <c r="N345" s="184">
        <v>0</v>
      </c>
      <c r="O345" s="184">
        <f t="shared" si="25"/>
        <v>0</v>
      </c>
      <c r="P345" s="184">
        <v>0</v>
      </c>
      <c r="Q345" s="184">
        <f t="shared" si="26"/>
        <v>0</v>
      </c>
      <c r="R345" s="186" t="s">
        <v>392</v>
      </c>
      <c r="S345" s="186" t="s">
        <v>156</v>
      </c>
      <c r="T345" s="187" t="s">
        <v>156</v>
      </c>
      <c r="U345" s="160">
        <v>0.64900000000000002</v>
      </c>
      <c r="V345" s="160">
        <f t="shared" si="27"/>
        <v>1.3</v>
      </c>
      <c r="W345" s="160"/>
      <c r="X345" s="160"/>
      <c r="Y345" s="160" t="s">
        <v>157</v>
      </c>
      <c r="Z345" s="150"/>
      <c r="AA345" s="150"/>
      <c r="AB345" s="150"/>
      <c r="AC345" s="150"/>
      <c r="AD345" s="150"/>
      <c r="AE345" s="150"/>
      <c r="AF345" s="150"/>
      <c r="AG345" s="150" t="s">
        <v>158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ht="22.5" outlineLevel="1" x14ac:dyDescent="0.2">
      <c r="A346" s="181">
        <v>189</v>
      </c>
      <c r="B346" s="182" t="s">
        <v>636</v>
      </c>
      <c r="C346" s="192" t="s">
        <v>637</v>
      </c>
      <c r="D346" s="183" t="s">
        <v>154</v>
      </c>
      <c r="E346" s="184">
        <v>4</v>
      </c>
      <c r="F346" s="185"/>
      <c r="G346" s="186">
        <f t="shared" si="21"/>
        <v>0</v>
      </c>
      <c r="H346" s="185"/>
      <c r="I346" s="186">
        <f t="shared" si="22"/>
        <v>0</v>
      </c>
      <c r="J346" s="185"/>
      <c r="K346" s="186">
        <f t="shared" si="23"/>
        <v>0</v>
      </c>
      <c r="L346" s="186">
        <v>15</v>
      </c>
      <c r="M346" s="186">
        <f t="shared" si="24"/>
        <v>0</v>
      </c>
      <c r="N346" s="184">
        <v>0</v>
      </c>
      <c r="O346" s="184">
        <f t="shared" si="25"/>
        <v>0</v>
      </c>
      <c r="P346" s="184">
        <v>0</v>
      </c>
      <c r="Q346" s="184">
        <f t="shared" si="26"/>
        <v>0</v>
      </c>
      <c r="R346" s="186" t="s">
        <v>392</v>
      </c>
      <c r="S346" s="186" t="s">
        <v>156</v>
      </c>
      <c r="T346" s="187" t="s">
        <v>156</v>
      </c>
      <c r="U346" s="160">
        <v>0.752</v>
      </c>
      <c r="V346" s="160">
        <f t="shared" si="27"/>
        <v>3.01</v>
      </c>
      <c r="W346" s="160"/>
      <c r="X346" s="160"/>
      <c r="Y346" s="160" t="s">
        <v>157</v>
      </c>
      <c r="Z346" s="150"/>
      <c r="AA346" s="150"/>
      <c r="AB346" s="150"/>
      <c r="AC346" s="150"/>
      <c r="AD346" s="150"/>
      <c r="AE346" s="150"/>
      <c r="AF346" s="150"/>
      <c r="AG346" s="150" t="s">
        <v>158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ht="22.5" outlineLevel="1" x14ac:dyDescent="0.2">
      <c r="A347" s="181">
        <v>190</v>
      </c>
      <c r="B347" s="182" t="s">
        <v>638</v>
      </c>
      <c r="C347" s="192" t="s">
        <v>639</v>
      </c>
      <c r="D347" s="183" t="s">
        <v>154</v>
      </c>
      <c r="E347" s="184">
        <v>4</v>
      </c>
      <c r="F347" s="185"/>
      <c r="G347" s="186">
        <f t="shared" si="21"/>
        <v>0</v>
      </c>
      <c r="H347" s="185"/>
      <c r="I347" s="186">
        <f t="shared" si="22"/>
        <v>0</v>
      </c>
      <c r="J347" s="185"/>
      <c r="K347" s="186">
        <f t="shared" si="23"/>
        <v>0</v>
      </c>
      <c r="L347" s="186">
        <v>15</v>
      </c>
      <c r="M347" s="186">
        <f t="shared" si="24"/>
        <v>0</v>
      </c>
      <c r="N347" s="184">
        <v>0</v>
      </c>
      <c r="O347" s="184">
        <f t="shared" si="25"/>
        <v>0</v>
      </c>
      <c r="P347" s="184">
        <v>0</v>
      </c>
      <c r="Q347" s="184">
        <f t="shared" si="26"/>
        <v>0</v>
      </c>
      <c r="R347" s="186" t="s">
        <v>392</v>
      </c>
      <c r="S347" s="186" t="s">
        <v>156</v>
      </c>
      <c r="T347" s="187" t="s">
        <v>156</v>
      </c>
      <c r="U347" s="160">
        <v>0.96799999999999997</v>
      </c>
      <c r="V347" s="160">
        <f t="shared" si="27"/>
        <v>3.87</v>
      </c>
      <c r="W347" s="160"/>
      <c r="X347" s="160"/>
      <c r="Y347" s="160" t="s">
        <v>157</v>
      </c>
      <c r="Z347" s="150"/>
      <c r="AA347" s="150"/>
      <c r="AB347" s="150"/>
      <c r="AC347" s="150"/>
      <c r="AD347" s="150"/>
      <c r="AE347" s="150"/>
      <c r="AF347" s="150"/>
      <c r="AG347" s="150" t="s">
        <v>158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ht="22.5" outlineLevel="1" x14ac:dyDescent="0.2">
      <c r="A348" s="181">
        <v>191</v>
      </c>
      <c r="B348" s="182" t="s">
        <v>640</v>
      </c>
      <c r="C348" s="192" t="s">
        <v>641</v>
      </c>
      <c r="D348" s="183" t="s">
        <v>192</v>
      </c>
      <c r="E348" s="184">
        <v>18</v>
      </c>
      <c r="F348" s="185"/>
      <c r="G348" s="186">
        <f t="shared" si="21"/>
        <v>0</v>
      </c>
      <c r="H348" s="185"/>
      <c r="I348" s="186">
        <f t="shared" si="22"/>
        <v>0</v>
      </c>
      <c r="J348" s="185"/>
      <c r="K348" s="186">
        <f t="shared" si="23"/>
        <v>0</v>
      </c>
      <c r="L348" s="186">
        <v>15</v>
      </c>
      <c r="M348" s="186">
        <f t="shared" si="24"/>
        <v>0</v>
      </c>
      <c r="N348" s="184">
        <v>0</v>
      </c>
      <c r="O348" s="184">
        <f t="shared" si="25"/>
        <v>0</v>
      </c>
      <c r="P348" s="184">
        <v>0</v>
      </c>
      <c r="Q348" s="184">
        <f t="shared" si="26"/>
        <v>0</v>
      </c>
      <c r="R348" s="186" t="s">
        <v>392</v>
      </c>
      <c r="S348" s="186" t="s">
        <v>156</v>
      </c>
      <c r="T348" s="187" t="s">
        <v>156</v>
      </c>
      <c r="U348" s="160">
        <v>2.1000000000000001E-2</v>
      </c>
      <c r="V348" s="160">
        <f t="shared" si="27"/>
        <v>0.38</v>
      </c>
      <c r="W348" s="160"/>
      <c r="X348" s="160"/>
      <c r="Y348" s="160" t="s">
        <v>157</v>
      </c>
      <c r="Z348" s="150"/>
      <c r="AA348" s="150"/>
      <c r="AB348" s="150"/>
      <c r="AC348" s="150"/>
      <c r="AD348" s="150"/>
      <c r="AE348" s="150"/>
      <c r="AF348" s="150"/>
      <c r="AG348" s="150" t="s">
        <v>158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ht="22.5" outlineLevel="1" x14ac:dyDescent="0.2">
      <c r="A349" s="181">
        <v>192</v>
      </c>
      <c r="B349" s="182" t="s">
        <v>642</v>
      </c>
      <c r="C349" s="192" t="s">
        <v>643</v>
      </c>
      <c r="D349" s="183" t="s">
        <v>192</v>
      </c>
      <c r="E349" s="184">
        <v>6</v>
      </c>
      <c r="F349" s="185"/>
      <c r="G349" s="186">
        <f t="shared" si="21"/>
        <v>0</v>
      </c>
      <c r="H349" s="185"/>
      <c r="I349" s="186">
        <f t="shared" si="22"/>
        <v>0</v>
      </c>
      <c r="J349" s="185"/>
      <c r="K349" s="186">
        <f t="shared" si="23"/>
        <v>0</v>
      </c>
      <c r="L349" s="186">
        <v>15</v>
      </c>
      <c r="M349" s="186">
        <f t="shared" si="24"/>
        <v>0</v>
      </c>
      <c r="N349" s="184">
        <v>0</v>
      </c>
      <c r="O349" s="184">
        <f t="shared" si="25"/>
        <v>0</v>
      </c>
      <c r="P349" s="184">
        <v>0</v>
      </c>
      <c r="Q349" s="184">
        <f t="shared" si="26"/>
        <v>0</v>
      </c>
      <c r="R349" s="186" t="s">
        <v>392</v>
      </c>
      <c r="S349" s="186" t="s">
        <v>156</v>
      </c>
      <c r="T349" s="187" t="s">
        <v>156</v>
      </c>
      <c r="U349" s="160">
        <v>3.2000000000000001E-2</v>
      </c>
      <c r="V349" s="160">
        <f t="shared" si="27"/>
        <v>0.19</v>
      </c>
      <c r="W349" s="160"/>
      <c r="X349" s="160"/>
      <c r="Y349" s="160" t="s">
        <v>157</v>
      </c>
      <c r="Z349" s="150"/>
      <c r="AA349" s="150"/>
      <c r="AB349" s="150"/>
      <c r="AC349" s="150"/>
      <c r="AD349" s="150"/>
      <c r="AE349" s="150"/>
      <c r="AF349" s="150"/>
      <c r="AG349" s="150" t="s">
        <v>158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73">
        <v>193</v>
      </c>
      <c r="B350" s="174" t="s">
        <v>347</v>
      </c>
      <c r="C350" s="189" t="s">
        <v>348</v>
      </c>
      <c r="D350" s="175" t="s">
        <v>332</v>
      </c>
      <c r="E350" s="176">
        <v>2</v>
      </c>
      <c r="F350" s="177"/>
      <c r="G350" s="178">
        <f t="shared" si="21"/>
        <v>0</v>
      </c>
      <c r="H350" s="177"/>
      <c r="I350" s="178">
        <f t="shared" si="22"/>
        <v>0</v>
      </c>
      <c r="J350" s="177"/>
      <c r="K350" s="178">
        <f t="shared" si="23"/>
        <v>0</v>
      </c>
      <c r="L350" s="178">
        <v>15</v>
      </c>
      <c r="M350" s="178">
        <f t="shared" si="24"/>
        <v>0</v>
      </c>
      <c r="N350" s="176">
        <v>0</v>
      </c>
      <c r="O350" s="176">
        <f t="shared" si="25"/>
        <v>0</v>
      </c>
      <c r="P350" s="176">
        <v>0</v>
      </c>
      <c r="Q350" s="176">
        <f t="shared" si="26"/>
        <v>0</v>
      </c>
      <c r="R350" s="178" t="s">
        <v>172</v>
      </c>
      <c r="S350" s="178" t="s">
        <v>156</v>
      </c>
      <c r="T350" s="179" t="s">
        <v>156</v>
      </c>
      <c r="U350" s="160">
        <v>1</v>
      </c>
      <c r="V350" s="160">
        <f t="shared" si="27"/>
        <v>2</v>
      </c>
      <c r="W350" s="160"/>
      <c r="X350" s="160"/>
      <c r="Y350" s="160" t="s">
        <v>157</v>
      </c>
      <c r="Z350" s="150"/>
      <c r="AA350" s="150"/>
      <c r="AB350" s="150"/>
      <c r="AC350" s="150"/>
      <c r="AD350" s="150"/>
      <c r="AE350" s="150"/>
      <c r="AF350" s="150"/>
      <c r="AG350" s="150" t="s">
        <v>158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2" x14ac:dyDescent="0.2">
      <c r="A351" s="157"/>
      <c r="B351" s="158"/>
      <c r="C351" s="253" t="s">
        <v>644</v>
      </c>
      <c r="D351" s="254"/>
      <c r="E351" s="254"/>
      <c r="F351" s="254"/>
      <c r="G351" s="254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50"/>
      <c r="AA351" s="150"/>
      <c r="AB351" s="150"/>
      <c r="AC351" s="150"/>
      <c r="AD351" s="150"/>
      <c r="AE351" s="150"/>
      <c r="AF351" s="150"/>
      <c r="AG351" s="150" t="s">
        <v>162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80" t="str">
        <f>C351</f>
        <v>Položka použita pro pomocné stavební práce spojené s montáží rozvodu potrubí - sekání, vrtání, prostupy.</v>
      </c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73">
        <v>194</v>
      </c>
      <c r="B352" s="174" t="s">
        <v>645</v>
      </c>
      <c r="C352" s="189" t="s">
        <v>352</v>
      </c>
      <c r="D352" s="175" t="s">
        <v>314</v>
      </c>
      <c r="E352" s="176">
        <v>1</v>
      </c>
      <c r="F352" s="177"/>
      <c r="G352" s="178">
        <f>ROUND(E352*F352,2)</f>
        <v>0</v>
      </c>
      <c r="H352" s="177"/>
      <c r="I352" s="178">
        <f>ROUND(E352*H352,2)</f>
        <v>0</v>
      </c>
      <c r="J352" s="177"/>
      <c r="K352" s="178">
        <f>ROUND(E352*J352,2)</f>
        <v>0</v>
      </c>
      <c r="L352" s="178">
        <v>15</v>
      </c>
      <c r="M352" s="178">
        <f>G352*(1+L352/100)</f>
        <v>0</v>
      </c>
      <c r="N352" s="176">
        <v>0.05</v>
      </c>
      <c r="O352" s="176">
        <f>ROUND(E352*N352,2)</f>
        <v>0.05</v>
      </c>
      <c r="P352" s="176">
        <v>0</v>
      </c>
      <c r="Q352" s="176">
        <f>ROUND(E352*P352,2)</f>
        <v>0</v>
      </c>
      <c r="R352" s="178"/>
      <c r="S352" s="178" t="s">
        <v>259</v>
      </c>
      <c r="T352" s="179" t="s">
        <v>276</v>
      </c>
      <c r="U352" s="160">
        <v>0</v>
      </c>
      <c r="V352" s="160">
        <f>ROUND(E352*U352,2)</f>
        <v>0</v>
      </c>
      <c r="W352" s="160"/>
      <c r="X352" s="160"/>
      <c r="Y352" s="160" t="s">
        <v>157</v>
      </c>
      <c r="Z352" s="150"/>
      <c r="AA352" s="150"/>
      <c r="AB352" s="150"/>
      <c r="AC352" s="150"/>
      <c r="AD352" s="150"/>
      <c r="AE352" s="150"/>
      <c r="AF352" s="150"/>
      <c r="AG352" s="150" t="s">
        <v>158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2" x14ac:dyDescent="0.2">
      <c r="A353" s="157"/>
      <c r="B353" s="158"/>
      <c r="C353" s="253" t="s">
        <v>646</v>
      </c>
      <c r="D353" s="254"/>
      <c r="E353" s="254"/>
      <c r="F353" s="254"/>
      <c r="G353" s="254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50"/>
      <c r="AA353" s="150"/>
      <c r="AB353" s="150"/>
      <c r="AC353" s="150"/>
      <c r="AD353" s="150"/>
      <c r="AE353" s="150"/>
      <c r="AF353" s="150"/>
      <c r="AG353" s="150" t="s">
        <v>162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73">
        <v>195</v>
      </c>
      <c r="B354" s="174" t="s">
        <v>647</v>
      </c>
      <c r="C354" s="189" t="s">
        <v>331</v>
      </c>
      <c r="D354" s="175" t="s">
        <v>332</v>
      </c>
      <c r="E354" s="176">
        <v>6</v>
      </c>
      <c r="F354" s="177"/>
      <c r="G354" s="178">
        <f>ROUND(E354*F354,2)</f>
        <v>0</v>
      </c>
      <c r="H354" s="177"/>
      <c r="I354" s="178">
        <f>ROUND(E354*H354,2)</f>
        <v>0</v>
      </c>
      <c r="J354" s="177"/>
      <c r="K354" s="178">
        <f>ROUND(E354*J354,2)</f>
        <v>0</v>
      </c>
      <c r="L354" s="178">
        <v>15</v>
      </c>
      <c r="M354" s="178">
        <f>G354*(1+L354/100)</f>
        <v>0</v>
      </c>
      <c r="N354" s="176">
        <v>0</v>
      </c>
      <c r="O354" s="176">
        <f>ROUND(E354*N354,2)</f>
        <v>0</v>
      </c>
      <c r="P354" s="176">
        <v>0</v>
      </c>
      <c r="Q354" s="176">
        <f>ROUND(E354*P354,2)</f>
        <v>0</v>
      </c>
      <c r="R354" s="178"/>
      <c r="S354" s="178" t="s">
        <v>259</v>
      </c>
      <c r="T354" s="179" t="s">
        <v>276</v>
      </c>
      <c r="U354" s="160">
        <v>1</v>
      </c>
      <c r="V354" s="160">
        <f>ROUND(E354*U354,2)</f>
        <v>6</v>
      </c>
      <c r="W354" s="160"/>
      <c r="X354" s="160"/>
      <c r="Y354" s="160" t="s">
        <v>157</v>
      </c>
      <c r="Z354" s="150"/>
      <c r="AA354" s="150"/>
      <c r="AB354" s="150"/>
      <c r="AC354" s="150"/>
      <c r="AD354" s="150"/>
      <c r="AE354" s="150"/>
      <c r="AF354" s="150"/>
      <c r="AG354" s="150" t="s">
        <v>158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2" x14ac:dyDescent="0.2">
      <c r="A355" s="157"/>
      <c r="B355" s="158"/>
      <c r="C355" s="253" t="s">
        <v>648</v>
      </c>
      <c r="D355" s="254"/>
      <c r="E355" s="254"/>
      <c r="F355" s="254"/>
      <c r="G355" s="254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60"/>
      <c r="Z355" s="150"/>
      <c r="AA355" s="150"/>
      <c r="AB355" s="150"/>
      <c r="AC355" s="150"/>
      <c r="AD355" s="150"/>
      <c r="AE355" s="150"/>
      <c r="AF355" s="150"/>
      <c r="AG355" s="150" t="s">
        <v>162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81">
        <v>196</v>
      </c>
      <c r="B356" s="182" t="s">
        <v>649</v>
      </c>
      <c r="C356" s="192" t="s">
        <v>650</v>
      </c>
      <c r="D356" s="183" t="s">
        <v>263</v>
      </c>
      <c r="E356" s="184">
        <v>0.26162000000000002</v>
      </c>
      <c r="F356" s="185"/>
      <c r="G356" s="186">
        <f>ROUND(E356*F356,2)</f>
        <v>0</v>
      </c>
      <c r="H356" s="185"/>
      <c r="I356" s="186">
        <f>ROUND(E356*H356,2)</f>
        <v>0</v>
      </c>
      <c r="J356" s="185"/>
      <c r="K356" s="186">
        <f>ROUND(E356*J356,2)</f>
        <v>0</v>
      </c>
      <c r="L356" s="186">
        <v>15</v>
      </c>
      <c r="M356" s="186">
        <f>G356*(1+L356/100)</f>
        <v>0</v>
      </c>
      <c r="N356" s="184">
        <v>0</v>
      </c>
      <c r="O356" s="184">
        <f>ROUND(E356*N356,2)</f>
        <v>0</v>
      </c>
      <c r="P356" s="184">
        <v>0</v>
      </c>
      <c r="Q356" s="184">
        <f>ROUND(E356*P356,2)</f>
        <v>0</v>
      </c>
      <c r="R356" s="186" t="s">
        <v>392</v>
      </c>
      <c r="S356" s="186" t="s">
        <v>156</v>
      </c>
      <c r="T356" s="187" t="s">
        <v>156</v>
      </c>
      <c r="U356" s="160">
        <v>3.5630000000000002</v>
      </c>
      <c r="V356" s="160">
        <f>ROUND(E356*U356,2)</f>
        <v>0.93</v>
      </c>
      <c r="W356" s="160"/>
      <c r="X356" s="160"/>
      <c r="Y356" s="160" t="s">
        <v>157</v>
      </c>
      <c r="Z356" s="150"/>
      <c r="AA356" s="150"/>
      <c r="AB356" s="150"/>
      <c r="AC356" s="150"/>
      <c r="AD356" s="150"/>
      <c r="AE356" s="150"/>
      <c r="AF356" s="150"/>
      <c r="AG356" s="150" t="s">
        <v>283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ht="22.5" outlineLevel="1" x14ac:dyDescent="0.2">
      <c r="A357" s="181">
        <v>197</v>
      </c>
      <c r="B357" s="182" t="s">
        <v>651</v>
      </c>
      <c r="C357" s="192" t="s">
        <v>652</v>
      </c>
      <c r="D357" s="183" t="s">
        <v>263</v>
      </c>
      <c r="E357" s="184">
        <v>0.26162000000000002</v>
      </c>
      <c r="F357" s="185"/>
      <c r="G357" s="186">
        <f>ROUND(E357*F357,2)</f>
        <v>0</v>
      </c>
      <c r="H357" s="185"/>
      <c r="I357" s="186">
        <f>ROUND(E357*H357,2)</f>
        <v>0</v>
      </c>
      <c r="J357" s="185"/>
      <c r="K357" s="186">
        <f>ROUND(E357*J357,2)</f>
        <v>0</v>
      </c>
      <c r="L357" s="186">
        <v>15</v>
      </c>
      <c r="M357" s="186">
        <f>G357*(1+L357/100)</f>
        <v>0</v>
      </c>
      <c r="N357" s="184">
        <v>0</v>
      </c>
      <c r="O357" s="184">
        <f>ROUND(E357*N357,2)</f>
        <v>0</v>
      </c>
      <c r="P357" s="184">
        <v>0</v>
      </c>
      <c r="Q357" s="184">
        <f>ROUND(E357*P357,2)</f>
        <v>0</v>
      </c>
      <c r="R357" s="186" t="s">
        <v>392</v>
      </c>
      <c r="S357" s="186" t="s">
        <v>156</v>
      </c>
      <c r="T357" s="187" t="s">
        <v>156</v>
      </c>
      <c r="U357" s="160">
        <v>0.81599999999999995</v>
      </c>
      <c r="V357" s="160">
        <f>ROUND(E357*U357,2)</f>
        <v>0.21</v>
      </c>
      <c r="W357" s="160"/>
      <c r="X357" s="160"/>
      <c r="Y357" s="160" t="s">
        <v>157</v>
      </c>
      <c r="Z357" s="150"/>
      <c r="AA357" s="150"/>
      <c r="AB357" s="150"/>
      <c r="AC357" s="150"/>
      <c r="AD357" s="150"/>
      <c r="AE357" s="150"/>
      <c r="AF357" s="150"/>
      <c r="AG357" s="150" t="s">
        <v>283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ht="22.5" outlineLevel="1" x14ac:dyDescent="0.2">
      <c r="A358" s="181">
        <v>198</v>
      </c>
      <c r="B358" s="182" t="s">
        <v>653</v>
      </c>
      <c r="C358" s="192" t="s">
        <v>654</v>
      </c>
      <c r="D358" s="183" t="s">
        <v>263</v>
      </c>
      <c r="E358" s="184">
        <v>0.26162000000000002</v>
      </c>
      <c r="F358" s="185"/>
      <c r="G358" s="186">
        <f>ROUND(E358*F358,2)</f>
        <v>0</v>
      </c>
      <c r="H358" s="185"/>
      <c r="I358" s="186">
        <f>ROUND(E358*H358,2)</f>
        <v>0</v>
      </c>
      <c r="J358" s="185"/>
      <c r="K358" s="186">
        <f>ROUND(E358*J358,2)</f>
        <v>0</v>
      </c>
      <c r="L358" s="186">
        <v>15</v>
      </c>
      <c r="M358" s="186">
        <f>G358*(1+L358/100)</f>
        <v>0</v>
      </c>
      <c r="N358" s="184">
        <v>0</v>
      </c>
      <c r="O358" s="184">
        <f>ROUND(E358*N358,2)</f>
        <v>0</v>
      </c>
      <c r="P358" s="184">
        <v>0</v>
      </c>
      <c r="Q358" s="184">
        <f>ROUND(E358*P358,2)</f>
        <v>0</v>
      </c>
      <c r="R358" s="186" t="s">
        <v>392</v>
      </c>
      <c r="S358" s="186" t="s">
        <v>156</v>
      </c>
      <c r="T358" s="187" t="s">
        <v>156</v>
      </c>
      <c r="U358" s="160">
        <v>0</v>
      </c>
      <c r="V358" s="160">
        <f>ROUND(E358*U358,2)</f>
        <v>0</v>
      </c>
      <c r="W358" s="160"/>
      <c r="X358" s="160"/>
      <c r="Y358" s="160" t="s">
        <v>157</v>
      </c>
      <c r="Z358" s="150"/>
      <c r="AA358" s="150"/>
      <c r="AB358" s="150"/>
      <c r="AC358" s="150"/>
      <c r="AD358" s="150"/>
      <c r="AE358" s="150"/>
      <c r="AF358" s="150"/>
      <c r="AG358" s="150" t="s">
        <v>283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x14ac:dyDescent="0.2">
      <c r="A359" s="166" t="s">
        <v>150</v>
      </c>
      <c r="B359" s="167" t="s">
        <v>106</v>
      </c>
      <c r="C359" s="188" t="s">
        <v>107</v>
      </c>
      <c r="D359" s="168"/>
      <c r="E359" s="169"/>
      <c r="F359" s="170"/>
      <c r="G359" s="170">
        <f>SUMIF(AG360:AG379,"&lt;&gt;NOR",G360:G379)</f>
        <v>0</v>
      </c>
      <c r="H359" s="170"/>
      <c r="I359" s="170">
        <f>SUM(I360:I379)</f>
        <v>0</v>
      </c>
      <c r="J359" s="170"/>
      <c r="K359" s="170">
        <f>SUM(K360:K379)</f>
        <v>0</v>
      </c>
      <c r="L359" s="170"/>
      <c r="M359" s="170">
        <f>SUM(M360:M379)</f>
        <v>0</v>
      </c>
      <c r="N359" s="169"/>
      <c r="O359" s="169">
        <f>SUM(O360:O379)</f>
        <v>0.02</v>
      </c>
      <c r="P359" s="169"/>
      <c r="Q359" s="169">
        <f>SUM(Q360:Q379)</f>
        <v>0</v>
      </c>
      <c r="R359" s="170"/>
      <c r="S359" s="170"/>
      <c r="T359" s="171"/>
      <c r="U359" s="165"/>
      <c r="V359" s="165">
        <f>SUM(V360:V379)</f>
        <v>6.3900000000000006</v>
      </c>
      <c r="W359" s="165"/>
      <c r="X359" s="165"/>
      <c r="Y359" s="165"/>
      <c r="AG359" t="s">
        <v>151</v>
      </c>
    </row>
    <row r="360" spans="1:60" outlineLevel="1" x14ac:dyDescent="0.2">
      <c r="A360" s="181">
        <v>199</v>
      </c>
      <c r="B360" s="182" t="s">
        <v>655</v>
      </c>
      <c r="C360" s="192" t="s">
        <v>656</v>
      </c>
      <c r="D360" s="183" t="s">
        <v>154</v>
      </c>
      <c r="E360" s="184">
        <v>1</v>
      </c>
      <c r="F360" s="185"/>
      <c r="G360" s="186">
        <f>ROUND(E360*F360,2)</f>
        <v>0</v>
      </c>
      <c r="H360" s="185"/>
      <c r="I360" s="186">
        <f>ROUND(E360*H360,2)</f>
        <v>0</v>
      </c>
      <c r="J360" s="185"/>
      <c r="K360" s="186">
        <f>ROUND(E360*J360,2)</f>
        <v>0</v>
      </c>
      <c r="L360" s="186">
        <v>15</v>
      </c>
      <c r="M360" s="186">
        <f>G360*(1+L360/100)</f>
        <v>0</v>
      </c>
      <c r="N360" s="184">
        <v>0</v>
      </c>
      <c r="O360" s="184">
        <f>ROUND(E360*N360,2)</f>
        <v>0</v>
      </c>
      <c r="P360" s="184">
        <v>0</v>
      </c>
      <c r="Q360" s="184">
        <f>ROUND(E360*P360,2)</f>
        <v>0</v>
      </c>
      <c r="R360" s="186" t="s">
        <v>392</v>
      </c>
      <c r="S360" s="186" t="s">
        <v>156</v>
      </c>
      <c r="T360" s="187" t="s">
        <v>156</v>
      </c>
      <c r="U360" s="160">
        <v>5.0999999999999997E-2</v>
      </c>
      <c r="V360" s="160">
        <f>ROUND(E360*U360,2)</f>
        <v>0.05</v>
      </c>
      <c r="W360" s="160"/>
      <c r="X360" s="160"/>
      <c r="Y360" s="160" t="s">
        <v>157</v>
      </c>
      <c r="Z360" s="150"/>
      <c r="AA360" s="150"/>
      <c r="AB360" s="150"/>
      <c r="AC360" s="150"/>
      <c r="AD360" s="150"/>
      <c r="AE360" s="150"/>
      <c r="AF360" s="150"/>
      <c r="AG360" s="150" t="s">
        <v>158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81">
        <v>200</v>
      </c>
      <c r="B361" s="182" t="s">
        <v>657</v>
      </c>
      <c r="C361" s="192" t="s">
        <v>658</v>
      </c>
      <c r="D361" s="183" t="s">
        <v>154</v>
      </c>
      <c r="E361" s="184">
        <v>1</v>
      </c>
      <c r="F361" s="185"/>
      <c r="G361" s="186">
        <f>ROUND(E361*F361,2)</f>
        <v>0</v>
      </c>
      <c r="H361" s="185"/>
      <c r="I361" s="186">
        <f>ROUND(E361*H361,2)</f>
        <v>0</v>
      </c>
      <c r="J361" s="185"/>
      <c r="K361" s="186">
        <f>ROUND(E361*J361,2)</f>
        <v>0</v>
      </c>
      <c r="L361" s="186">
        <v>15</v>
      </c>
      <c r="M361" s="186">
        <f>G361*(1+L361/100)</f>
        <v>0</v>
      </c>
      <c r="N361" s="184">
        <v>0</v>
      </c>
      <c r="O361" s="184">
        <f>ROUND(E361*N361,2)</f>
        <v>0</v>
      </c>
      <c r="P361" s="184">
        <v>0</v>
      </c>
      <c r="Q361" s="184">
        <f>ROUND(E361*P361,2)</f>
        <v>0</v>
      </c>
      <c r="R361" s="186" t="s">
        <v>392</v>
      </c>
      <c r="S361" s="186" t="s">
        <v>156</v>
      </c>
      <c r="T361" s="187" t="s">
        <v>156</v>
      </c>
      <c r="U361" s="160">
        <v>0.22700000000000001</v>
      </c>
      <c r="V361" s="160">
        <f>ROUND(E361*U361,2)</f>
        <v>0.23</v>
      </c>
      <c r="W361" s="160"/>
      <c r="X361" s="160"/>
      <c r="Y361" s="160" t="s">
        <v>157</v>
      </c>
      <c r="Z361" s="150"/>
      <c r="AA361" s="150"/>
      <c r="AB361" s="150"/>
      <c r="AC361" s="150"/>
      <c r="AD361" s="150"/>
      <c r="AE361" s="150"/>
      <c r="AF361" s="150"/>
      <c r="AG361" s="150" t="s">
        <v>158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73">
        <v>201</v>
      </c>
      <c r="B362" s="174" t="s">
        <v>659</v>
      </c>
      <c r="C362" s="189" t="s">
        <v>660</v>
      </c>
      <c r="D362" s="175" t="s">
        <v>314</v>
      </c>
      <c r="E362" s="176">
        <v>3</v>
      </c>
      <c r="F362" s="177"/>
      <c r="G362" s="178">
        <f>ROUND(E362*F362,2)</f>
        <v>0</v>
      </c>
      <c r="H362" s="177"/>
      <c r="I362" s="178">
        <f>ROUND(E362*H362,2)</f>
        <v>0</v>
      </c>
      <c r="J362" s="177"/>
      <c r="K362" s="178">
        <f>ROUND(E362*J362,2)</f>
        <v>0</v>
      </c>
      <c r="L362" s="178">
        <v>15</v>
      </c>
      <c r="M362" s="178">
        <f>G362*(1+L362/100)</f>
        <v>0</v>
      </c>
      <c r="N362" s="176">
        <v>6.8300000000000001E-3</v>
      </c>
      <c r="O362" s="176">
        <f>ROUND(E362*N362,2)</f>
        <v>0.02</v>
      </c>
      <c r="P362" s="176">
        <v>0</v>
      </c>
      <c r="Q362" s="176">
        <f>ROUND(E362*P362,2)</f>
        <v>0</v>
      </c>
      <c r="R362" s="178" t="s">
        <v>392</v>
      </c>
      <c r="S362" s="178" t="s">
        <v>156</v>
      </c>
      <c r="T362" s="179" t="s">
        <v>156</v>
      </c>
      <c r="U362" s="160">
        <v>1.54</v>
      </c>
      <c r="V362" s="160">
        <f>ROUND(E362*U362,2)</f>
        <v>4.62</v>
      </c>
      <c r="W362" s="160"/>
      <c r="X362" s="160" t="s">
        <v>661</v>
      </c>
      <c r="Y362" s="160" t="s">
        <v>157</v>
      </c>
      <c r="Z362" s="150"/>
      <c r="AA362" s="150"/>
      <c r="AB362" s="150"/>
      <c r="AC362" s="150"/>
      <c r="AD362" s="150"/>
      <c r="AE362" s="150"/>
      <c r="AF362" s="150"/>
      <c r="AG362" s="150" t="s">
        <v>158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2" x14ac:dyDescent="0.2">
      <c r="A363" s="157"/>
      <c r="B363" s="158"/>
      <c r="C363" s="190" t="s">
        <v>66</v>
      </c>
      <c r="D363" s="161"/>
      <c r="E363" s="162">
        <v>3</v>
      </c>
      <c r="F363" s="160"/>
      <c r="G363" s="160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60"/>
      <c r="Z363" s="150"/>
      <c r="AA363" s="150"/>
      <c r="AB363" s="150"/>
      <c r="AC363" s="150"/>
      <c r="AD363" s="150"/>
      <c r="AE363" s="150"/>
      <c r="AF363" s="150"/>
      <c r="AG363" s="150" t="s">
        <v>169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ht="22.5" outlineLevel="1" x14ac:dyDescent="0.2">
      <c r="A364" s="173">
        <v>202</v>
      </c>
      <c r="B364" s="174" t="s">
        <v>662</v>
      </c>
      <c r="C364" s="189" t="s">
        <v>663</v>
      </c>
      <c r="D364" s="175" t="s">
        <v>154</v>
      </c>
      <c r="E364" s="176">
        <v>1</v>
      </c>
      <c r="F364" s="177"/>
      <c r="G364" s="178">
        <f>ROUND(E364*F364,2)</f>
        <v>0</v>
      </c>
      <c r="H364" s="177"/>
      <c r="I364" s="178">
        <f>ROUND(E364*H364,2)</f>
        <v>0</v>
      </c>
      <c r="J364" s="177"/>
      <c r="K364" s="178">
        <f>ROUND(E364*J364,2)</f>
        <v>0</v>
      </c>
      <c r="L364" s="178">
        <v>15</v>
      </c>
      <c r="M364" s="178">
        <f>G364*(1+L364/100)</f>
        <v>0</v>
      </c>
      <c r="N364" s="176">
        <v>0</v>
      </c>
      <c r="O364" s="176">
        <f>ROUND(E364*N364,2)</f>
        <v>0</v>
      </c>
      <c r="P364" s="176">
        <v>0</v>
      </c>
      <c r="Q364" s="176">
        <f>ROUND(E364*P364,2)</f>
        <v>0</v>
      </c>
      <c r="R364" s="178"/>
      <c r="S364" s="178" t="s">
        <v>259</v>
      </c>
      <c r="T364" s="179" t="s">
        <v>226</v>
      </c>
      <c r="U364" s="160">
        <v>0</v>
      </c>
      <c r="V364" s="160">
        <f>ROUND(E364*U364,2)</f>
        <v>0</v>
      </c>
      <c r="W364" s="160"/>
      <c r="X364" s="160" t="s">
        <v>227</v>
      </c>
      <c r="Y364" s="160" t="s">
        <v>157</v>
      </c>
      <c r="Z364" s="150"/>
      <c r="AA364" s="150"/>
      <c r="AB364" s="150"/>
      <c r="AC364" s="150"/>
      <c r="AD364" s="150"/>
      <c r="AE364" s="150"/>
      <c r="AF364" s="150"/>
      <c r="AG364" s="150" t="s">
        <v>664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2" x14ac:dyDescent="0.2">
      <c r="A365" s="157"/>
      <c r="B365" s="158"/>
      <c r="C365" s="190" t="s">
        <v>665</v>
      </c>
      <c r="D365" s="161"/>
      <c r="E365" s="162">
        <v>1</v>
      </c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60"/>
      <c r="Z365" s="150"/>
      <c r="AA365" s="150"/>
      <c r="AB365" s="150"/>
      <c r="AC365" s="150"/>
      <c r="AD365" s="150"/>
      <c r="AE365" s="150"/>
      <c r="AF365" s="150"/>
      <c r="AG365" s="150" t="s">
        <v>169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73">
        <v>203</v>
      </c>
      <c r="B366" s="174" t="s">
        <v>666</v>
      </c>
      <c r="C366" s="189" t="s">
        <v>667</v>
      </c>
      <c r="D366" s="175" t="s">
        <v>154</v>
      </c>
      <c r="E366" s="176">
        <v>2</v>
      </c>
      <c r="F366" s="177"/>
      <c r="G366" s="178">
        <f>ROUND(E366*F366,2)</f>
        <v>0</v>
      </c>
      <c r="H366" s="177"/>
      <c r="I366" s="178">
        <f>ROUND(E366*H366,2)</f>
        <v>0</v>
      </c>
      <c r="J366" s="177"/>
      <c r="K366" s="178">
        <f>ROUND(E366*J366,2)</f>
        <v>0</v>
      </c>
      <c r="L366" s="178">
        <v>15</v>
      </c>
      <c r="M366" s="178">
        <f>G366*(1+L366/100)</f>
        <v>0</v>
      </c>
      <c r="N366" s="176">
        <v>5.0000000000000001E-4</v>
      </c>
      <c r="O366" s="176">
        <f>ROUND(E366*N366,2)</f>
        <v>0</v>
      </c>
      <c r="P366" s="176">
        <v>0</v>
      </c>
      <c r="Q366" s="176">
        <f>ROUND(E366*P366,2)</f>
        <v>0</v>
      </c>
      <c r="R366" s="178"/>
      <c r="S366" s="178" t="s">
        <v>259</v>
      </c>
      <c r="T366" s="179" t="s">
        <v>226</v>
      </c>
      <c r="U366" s="160">
        <v>0</v>
      </c>
      <c r="V366" s="160">
        <f>ROUND(E366*U366,2)</f>
        <v>0</v>
      </c>
      <c r="W366" s="160"/>
      <c r="X366" s="160"/>
      <c r="Y366" s="160" t="s">
        <v>157</v>
      </c>
      <c r="Z366" s="150"/>
      <c r="AA366" s="150"/>
      <c r="AB366" s="150"/>
      <c r="AC366" s="150"/>
      <c r="AD366" s="150"/>
      <c r="AE366" s="150"/>
      <c r="AF366" s="150"/>
      <c r="AG366" s="150" t="s">
        <v>158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2" x14ac:dyDescent="0.2">
      <c r="A367" s="157"/>
      <c r="B367" s="158"/>
      <c r="C367" s="253" t="s">
        <v>668</v>
      </c>
      <c r="D367" s="254"/>
      <c r="E367" s="254"/>
      <c r="F367" s="254"/>
      <c r="G367" s="254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60"/>
      <c r="Z367" s="150"/>
      <c r="AA367" s="150"/>
      <c r="AB367" s="150"/>
      <c r="AC367" s="150"/>
      <c r="AD367" s="150"/>
      <c r="AE367" s="150"/>
      <c r="AF367" s="150"/>
      <c r="AG367" s="150" t="s">
        <v>162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80" t="str">
        <f>C367</f>
        <v>Zaslepovací příruba (volné vývody pro rezervu na rozdělovači), vč. spoj. materiálu a těsnění, DN50/PN6.</v>
      </c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81">
        <v>204</v>
      </c>
      <c r="B368" s="182" t="s">
        <v>669</v>
      </c>
      <c r="C368" s="192" t="s">
        <v>670</v>
      </c>
      <c r="D368" s="183" t="s">
        <v>154</v>
      </c>
      <c r="E368" s="184">
        <v>4</v>
      </c>
      <c r="F368" s="185"/>
      <c r="G368" s="186">
        <f>ROUND(E368*F368,2)</f>
        <v>0</v>
      </c>
      <c r="H368" s="185"/>
      <c r="I368" s="186">
        <f>ROUND(E368*H368,2)</f>
        <v>0</v>
      </c>
      <c r="J368" s="185"/>
      <c r="K368" s="186">
        <f>ROUND(E368*J368,2)</f>
        <v>0</v>
      </c>
      <c r="L368" s="186">
        <v>15</v>
      </c>
      <c r="M368" s="186">
        <f>G368*(1+L368/100)</f>
        <v>0</v>
      </c>
      <c r="N368" s="184">
        <v>5.0000000000000001E-4</v>
      </c>
      <c r="O368" s="184">
        <f>ROUND(E368*N368,2)</f>
        <v>0</v>
      </c>
      <c r="P368" s="184">
        <v>0</v>
      </c>
      <c r="Q368" s="184">
        <f>ROUND(E368*P368,2)</f>
        <v>0</v>
      </c>
      <c r="R368" s="186" t="s">
        <v>392</v>
      </c>
      <c r="S368" s="186" t="s">
        <v>156</v>
      </c>
      <c r="T368" s="187" t="s">
        <v>156</v>
      </c>
      <c r="U368" s="160">
        <v>0.124</v>
      </c>
      <c r="V368" s="160">
        <f>ROUND(E368*U368,2)</f>
        <v>0.5</v>
      </c>
      <c r="W368" s="160"/>
      <c r="X368" s="160"/>
      <c r="Y368" s="160" t="s">
        <v>157</v>
      </c>
      <c r="Z368" s="150"/>
      <c r="AA368" s="150"/>
      <c r="AB368" s="150"/>
      <c r="AC368" s="150"/>
      <c r="AD368" s="150"/>
      <c r="AE368" s="150"/>
      <c r="AF368" s="150"/>
      <c r="AG368" s="150" t="s">
        <v>158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81">
        <v>205</v>
      </c>
      <c r="B369" s="182" t="s">
        <v>671</v>
      </c>
      <c r="C369" s="192" t="s">
        <v>672</v>
      </c>
      <c r="D369" s="183" t="s">
        <v>154</v>
      </c>
      <c r="E369" s="184">
        <v>1</v>
      </c>
      <c r="F369" s="185"/>
      <c r="G369" s="186">
        <f>ROUND(E369*F369,2)</f>
        <v>0</v>
      </c>
      <c r="H369" s="185"/>
      <c r="I369" s="186">
        <f>ROUND(E369*H369,2)</f>
        <v>0</v>
      </c>
      <c r="J369" s="185"/>
      <c r="K369" s="186">
        <f>ROUND(E369*J369,2)</f>
        <v>0</v>
      </c>
      <c r="L369" s="186">
        <v>15</v>
      </c>
      <c r="M369" s="186">
        <f>G369*(1+L369/100)</f>
        <v>0</v>
      </c>
      <c r="N369" s="184">
        <v>5.0000000000000001E-4</v>
      </c>
      <c r="O369" s="184">
        <f>ROUND(E369*N369,2)</f>
        <v>0</v>
      </c>
      <c r="P369" s="184">
        <v>0</v>
      </c>
      <c r="Q369" s="184">
        <f>ROUND(E369*P369,2)</f>
        <v>0</v>
      </c>
      <c r="R369" s="186"/>
      <c r="S369" s="186" t="s">
        <v>259</v>
      </c>
      <c r="T369" s="187" t="s">
        <v>226</v>
      </c>
      <c r="U369" s="160">
        <v>0</v>
      </c>
      <c r="V369" s="160">
        <f>ROUND(E369*U369,2)</f>
        <v>0</v>
      </c>
      <c r="W369" s="160"/>
      <c r="X369" s="160"/>
      <c r="Y369" s="160" t="s">
        <v>157</v>
      </c>
      <c r="Z369" s="150"/>
      <c r="AA369" s="150"/>
      <c r="AB369" s="150"/>
      <c r="AC369" s="150"/>
      <c r="AD369" s="150"/>
      <c r="AE369" s="150"/>
      <c r="AF369" s="150"/>
      <c r="AG369" s="150" t="s">
        <v>158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ht="22.5" outlineLevel="1" x14ac:dyDescent="0.2">
      <c r="A370" s="181">
        <v>206</v>
      </c>
      <c r="B370" s="182" t="s">
        <v>673</v>
      </c>
      <c r="C370" s="192" t="s">
        <v>674</v>
      </c>
      <c r="D370" s="183" t="s">
        <v>154</v>
      </c>
      <c r="E370" s="184">
        <v>2</v>
      </c>
      <c r="F370" s="185"/>
      <c r="G370" s="186">
        <f>ROUND(E370*F370,2)</f>
        <v>0</v>
      </c>
      <c r="H370" s="185"/>
      <c r="I370" s="186">
        <f>ROUND(E370*H370,2)</f>
        <v>0</v>
      </c>
      <c r="J370" s="185"/>
      <c r="K370" s="186">
        <f>ROUND(E370*J370,2)</f>
        <v>0</v>
      </c>
      <c r="L370" s="186">
        <v>15</v>
      </c>
      <c r="M370" s="186">
        <f>G370*(1+L370/100)</f>
        <v>0</v>
      </c>
      <c r="N370" s="184">
        <v>1.3999999999999999E-4</v>
      </c>
      <c r="O370" s="184">
        <f>ROUND(E370*N370,2)</f>
        <v>0</v>
      </c>
      <c r="P370" s="184">
        <v>0</v>
      </c>
      <c r="Q370" s="184">
        <f>ROUND(E370*P370,2)</f>
        <v>0</v>
      </c>
      <c r="R370" s="186" t="s">
        <v>392</v>
      </c>
      <c r="S370" s="186" t="s">
        <v>156</v>
      </c>
      <c r="T370" s="187" t="s">
        <v>156</v>
      </c>
      <c r="U370" s="160">
        <v>8.2000000000000003E-2</v>
      </c>
      <c r="V370" s="160">
        <f>ROUND(E370*U370,2)</f>
        <v>0.16</v>
      </c>
      <c r="W370" s="160"/>
      <c r="X370" s="160"/>
      <c r="Y370" s="160" t="s">
        <v>157</v>
      </c>
      <c r="Z370" s="150"/>
      <c r="AA370" s="150"/>
      <c r="AB370" s="150"/>
      <c r="AC370" s="150"/>
      <c r="AD370" s="150"/>
      <c r="AE370" s="150"/>
      <c r="AF370" s="150"/>
      <c r="AG370" s="150" t="s">
        <v>158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81">
        <v>207</v>
      </c>
      <c r="B371" s="182" t="s">
        <v>675</v>
      </c>
      <c r="C371" s="192" t="s">
        <v>676</v>
      </c>
      <c r="D371" s="183" t="s">
        <v>154</v>
      </c>
      <c r="E371" s="184">
        <v>2</v>
      </c>
      <c r="F371" s="185"/>
      <c r="G371" s="186">
        <f>ROUND(E371*F371,2)</f>
        <v>0</v>
      </c>
      <c r="H371" s="185"/>
      <c r="I371" s="186">
        <f>ROUND(E371*H371,2)</f>
        <v>0</v>
      </c>
      <c r="J371" s="185"/>
      <c r="K371" s="186">
        <f>ROUND(E371*J371,2)</f>
        <v>0</v>
      </c>
      <c r="L371" s="186">
        <v>15</v>
      </c>
      <c r="M371" s="186">
        <f>G371*(1+L371/100)</f>
        <v>0</v>
      </c>
      <c r="N371" s="184">
        <v>1E-3</v>
      </c>
      <c r="O371" s="184">
        <f>ROUND(E371*N371,2)</f>
        <v>0</v>
      </c>
      <c r="P371" s="184">
        <v>0</v>
      </c>
      <c r="Q371" s="184">
        <f>ROUND(E371*P371,2)</f>
        <v>0</v>
      </c>
      <c r="R371" s="186"/>
      <c r="S371" s="186" t="s">
        <v>259</v>
      </c>
      <c r="T371" s="187" t="s">
        <v>226</v>
      </c>
      <c r="U371" s="160">
        <v>0</v>
      </c>
      <c r="V371" s="160">
        <f>ROUND(E371*U371,2)</f>
        <v>0</v>
      </c>
      <c r="W371" s="160"/>
      <c r="X371" s="160"/>
      <c r="Y371" s="160" t="s">
        <v>157</v>
      </c>
      <c r="Z371" s="150"/>
      <c r="AA371" s="150"/>
      <c r="AB371" s="150"/>
      <c r="AC371" s="150"/>
      <c r="AD371" s="150"/>
      <c r="AE371" s="150"/>
      <c r="AF371" s="150"/>
      <c r="AG371" s="150" t="s">
        <v>158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73">
        <v>208</v>
      </c>
      <c r="B372" s="174" t="s">
        <v>677</v>
      </c>
      <c r="C372" s="189" t="s">
        <v>678</v>
      </c>
      <c r="D372" s="175" t="s">
        <v>154</v>
      </c>
      <c r="E372" s="176">
        <v>2</v>
      </c>
      <c r="F372" s="177"/>
      <c r="G372" s="178">
        <f>ROUND(E372*F372,2)</f>
        <v>0</v>
      </c>
      <c r="H372" s="177"/>
      <c r="I372" s="178">
        <f>ROUND(E372*H372,2)</f>
        <v>0</v>
      </c>
      <c r="J372" s="177"/>
      <c r="K372" s="178">
        <f>ROUND(E372*J372,2)</f>
        <v>0</v>
      </c>
      <c r="L372" s="178">
        <v>15</v>
      </c>
      <c r="M372" s="178">
        <f>G372*(1+L372/100)</f>
        <v>0</v>
      </c>
      <c r="N372" s="176">
        <v>5.0000000000000001E-4</v>
      </c>
      <c r="O372" s="176">
        <f>ROUND(E372*N372,2)</f>
        <v>0</v>
      </c>
      <c r="P372" s="176">
        <v>0</v>
      </c>
      <c r="Q372" s="176">
        <f>ROUND(E372*P372,2)</f>
        <v>0</v>
      </c>
      <c r="R372" s="178"/>
      <c r="S372" s="178" t="s">
        <v>259</v>
      </c>
      <c r="T372" s="179" t="s">
        <v>226</v>
      </c>
      <c r="U372" s="160">
        <v>0</v>
      </c>
      <c r="V372" s="160">
        <f>ROUND(E372*U372,2)</f>
        <v>0</v>
      </c>
      <c r="W372" s="160"/>
      <c r="X372" s="160"/>
      <c r="Y372" s="160" t="s">
        <v>157</v>
      </c>
      <c r="Z372" s="150"/>
      <c r="AA372" s="150"/>
      <c r="AB372" s="150"/>
      <c r="AC372" s="150"/>
      <c r="AD372" s="150"/>
      <c r="AE372" s="150"/>
      <c r="AF372" s="150"/>
      <c r="AG372" s="150" t="s">
        <v>158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2" x14ac:dyDescent="0.2">
      <c r="A373" s="157"/>
      <c r="B373" s="158"/>
      <c r="C373" s="253" t="s">
        <v>679</v>
      </c>
      <c r="D373" s="254"/>
      <c r="E373" s="254"/>
      <c r="F373" s="254"/>
      <c r="G373" s="254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60"/>
      <c r="Z373" s="150"/>
      <c r="AA373" s="150"/>
      <c r="AB373" s="150"/>
      <c r="AC373" s="150"/>
      <c r="AD373" s="150"/>
      <c r="AE373" s="150"/>
      <c r="AF373" s="150"/>
      <c r="AG373" s="150" t="s">
        <v>162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81">
        <v>209</v>
      </c>
      <c r="B374" s="182" t="s">
        <v>395</v>
      </c>
      <c r="C374" s="192" t="s">
        <v>396</v>
      </c>
      <c r="D374" s="183" t="s">
        <v>154</v>
      </c>
      <c r="E374" s="184">
        <v>1</v>
      </c>
      <c r="F374" s="185"/>
      <c r="G374" s="186">
        <f t="shared" ref="G374:G379" si="28">ROUND(E374*F374,2)</f>
        <v>0</v>
      </c>
      <c r="H374" s="185"/>
      <c r="I374" s="186">
        <f t="shared" ref="I374:I379" si="29">ROUND(E374*H374,2)</f>
        <v>0</v>
      </c>
      <c r="J374" s="185"/>
      <c r="K374" s="186">
        <f t="shared" ref="K374:K379" si="30">ROUND(E374*J374,2)</f>
        <v>0</v>
      </c>
      <c r="L374" s="186">
        <v>15</v>
      </c>
      <c r="M374" s="186">
        <f t="shared" ref="M374:M379" si="31">G374*(1+L374/100)</f>
        <v>0</v>
      </c>
      <c r="N374" s="184">
        <v>2.5200000000000001E-3</v>
      </c>
      <c r="O374" s="184">
        <f t="shared" ref="O374:O379" si="32">ROUND(E374*N374,2)</f>
        <v>0</v>
      </c>
      <c r="P374" s="184">
        <v>0</v>
      </c>
      <c r="Q374" s="184">
        <f t="shared" ref="Q374:Q379" si="33">ROUND(E374*P374,2)</f>
        <v>0</v>
      </c>
      <c r="R374" s="186" t="s">
        <v>392</v>
      </c>
      <c r="S374" s="186" t="s">
        <v>156</v>
      </c>
      <c r="T374" s="187" t="s">
        <v>156</v>
      </c>
      <c r="U374" s="160">
        <v>0.433</v>
      </c>
      <c r="V374" s="160">
        <f t="shared" ref="V374:V379" si="34">ROUND(E374*U374,2)</f>
        <v>0.43</v>
      </c>
      <c r="W374" s="160"/>
      <c r="X374" s="160"/>
      <c r="Y374" s="160" t="s">
        <v>157</v>
      </c>
      <c r="Z374" s="150"/>
      <c r="AA374" s="150"/>
      <c r="AB374" s="150"/>
      <c r="AC374" s="150"/>
      <c r="AD374" s="150"/>
      <c r="AE374" s="150"/>
      <c r="AF374" s="150"/>
      <c r="AG374" s="150" t="s">
        <v>680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81">
        <v>210</v>
      </c>
      <c r="B375" s="182" t="s">
        <v>681</v>
      </c>
      <c r="C375" s="192" t="s">
        <v>477</v>
      </c>
      <c r="D375" s="183" t="s">
        <v>154</v>
      </c>
      <c r="E375" s="184">
        <v>1</v>
      </c>
      <c r="F375" s="185"/>
      <c r="G375" s="186">
        <f t="shared" si="28"/>
        <v>0</v>
      </c>
      <c r="H375" s="185"/>
      <c r="I375" s="186">
        <f t="shared" si="29"/>
        <v>0</v>
      </c>
      <c r="J375" s="185"/>
      <c r="K375" s="186">
        <f t="shared" si="30"/>
        <v>0</v>
      </c>
      <c r="L375" s="186">
        <v>15</v>
      </c>
      <c r="M375" s="186">
        <f t="shared" si="31"/>
        <v>0</v>
      </c>
      <c r="N375" s="184">
        <v>1E-3</v>
      </c>
      <c r="O375" s="184">
        <f t="shared" si="32"/>
        <v>0</v>
      </c>
      <c r="P375" s="184">
        <v>0</v>
      </c>
      <c r="Q375" s="184">
        <f t="shared" si="33"/>
        <v>0</v>
      </c>
      <c r="R375" s="186"/>
      <c r="S375" s="186" t="s">
        <v>259</v>
      </c>
      <c r="T375" s="187" t="s">
        <v>226</v>
      </c>
      <c r="U375" s="160">
        <v>0</v>
      </c>
      <c r="V375" s="160">
        <f t="shared" si="34"/>
        <v>0</v>
      </c>
      <c r="W375" s="160"/>
      <c r="X375" s="160"/>
      <c r="Y375" s="160" t="s">
        <v>157</v>
      </c>
      <c r="Z375" s="150"/>
      <c r="AA375" s="150"/>
      <c r="AB375" s="150"/>
      <c r="AC375" s="150"/>
      <c r="AD375" s="150"/>
      <c r="AE375" s="150"/>
      <c r="AF375" s="150"/>
      <c r="AG375" s="150" t="s">
        <v>158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81">
        <v>211</v>
      </c>
      <c r="B376" s="182" t="s">
        <v>682</v>
      </c>
      <c r="C376" s="192" t="s">
        <v>683</v>
      </c>
      <c r="D376" s="183" t="s">
        <v>154</v>
      </c>
      <c r="E376" s="184">
        <v>1</v>
      </c>
      <c r="F376" s="185"/>
      <c r="G376" s="186">
        <f t="shared" si="28"/>
        <v>0</v>
      </c>
      <c r="H376" s="185"/>
      <c r="I376" s="186">
        <f t="shared" si="29"/>
        <v>0</v>
      </c>
      <c r="J376" s="185"/>
      <c r="K376" s="186">
        <f t="shared" si="30"/>
        <v>0</v>
      </c>
      <c r="L376" s="186">
        <v>15</v>
      </c>
      <c r="M376" s="186">
        <f t="shared" si="31"/>
        <v>0</v>
      </c>
      <c r="N376" s="184">
        <v>2.4000000000000001E-4</v>
      </c>
      <c r="O376" s="184">
        <f t="shared" si="32"/>
        <v>0</v>
      </c>
      <c r="P376" s="184">
        <v>0</v>
      </c>
      <c r="Q376" s="184">
        <f t="shared" si="33"/>
        <v>0</v>
      </c>
      <c r="R376" s="186" t="s">
        <v>392</v>
      </c>
      <c r="S376" s="186" t="s">
        <v>156</v>
      </c>
      <c r="T376" s="187" t="s">
        <v>156</v>
      </c>
      <c r="U376" s="160">
        <v>0.27800000000000002</v>
      </c>
      <c r="V376" s="160">
        <f t="shared" si="34"/>
        <v>0.28000000000000003</v>
      </c>
      <c r="W376" s="160"/>
      <c r="X376" s="160"/>
      <c r="Y376" s="160" t="s">
        <v>157</v>
      </c>
      <c r="Z376" s="150"/>
      <c r="AA376" s="150"/>
      <c r="AB376" s="150"/>
      <c r="AC376" s="150"/>
      <c r="AD376" s="150"/>
      <c r="AE376" s="150"/>
      <c r="AF376" s="150"/>
      <c r="AG376" s="150" t="s">
        <v>158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81">
        <v>212</v>
      </c>
      <c r="B377" s="182" t="s">
        <v>684</v>
      </c>
      <c r="C377" s="192" t="s">
        <v>685</v>
      </c>
      <c r="D377" s="183" t="s">
        <v>263</v>
      </c>
      <c r="E377" s="184">
        <v>3.1029999999999999E-2</v>
      </c>
      <c r="F377" s="185"/>
      <c r="G377" s="186">
        <f t="shared" si="28"/>
        <v>0</v>
      </c>
      <c r="H377" s="185"/>
      <c r="I377" s="186">
        <f t="shared" si="29"/>
        <v>0</v>
      </c>
      <c r="J377" s="185"/>
      <c r="K377" s="186">
        <f t="shared" si="30"/>
        <v>0</v>
      </c>
      <c r="L377" s="186">
        <v>15</v>
      </c>
      <c r="M377" s="186">
        <f t="shared" si="31"/>
        <v>0</v>
      </c>
      <c r="N377" s="184">
        <v>0</v>
      </c>
      <c r="O377" s="184">
        <f t="shared" si="32"/>
        <v>0</v>
      </c>
      <c r="P377" s="184">
        <v>0</v>
      </c>
      <c r="Q377" s="184">
        <f t="shared" si="33"/>
        <v>0</v>
      </c>
      <c r="R377" s="186" t="s">
        <v>392</v>
      </c>
      <c r="S377" s="186" t="s">
        <v>156</v>
      </c>
      <c r="T377" s="187" t="s">
        <v>156</v>
      </c>
      <c r="U377" s="160">
        <v>2.5750000000000002</v>
      </c>
      <c r="V377" s="160">
        <f t="shared" si="34"/>
        <v>0.08</v>
      </c>
      <c r="W377" s="160"/>
      <c r="X377" s="160"/>
      <c r="Y377" s="160" t="s">
        <v>157</v>
      </c>
      <c r="Z377" s="150"/>
      <c r="AA377" s="150"/>
      <c r="AB377" s="150"/>
      <c r="AC377" s="150"/>
      <c r="AD377" s="150"/>
      <c r="AE377" s="150"/>
      <c r="AF377" s="150"/>
      <c r="AG377" s="150" t="s">
        <v>283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ht="22.5" outlineLevel="1" x14ac:dyDescent="0.2">
      <c r="A378" s="181">
        <v>213</v>
      </c>
      <c r="B378" s="182" t="s">
        <v>686</v>
      </c>
      <c r="C378" s="192" t="s">
        <v>687</v>
      </c>
      <c r="D378" s="183" t="s">
        <v>263</v>
      </c>
      <c r="E378" s="184">
        <v>3.1029999999999999E-2</v>
      </c>
      <c r="F378" s="185"/>
      <c r="G378" s="186">
        <f t="shared" si="28"/>
        <v>0</v>
      </c>
      <c r="H378" s="185"/>
      <c r="I378" s="186">
        <f t="shared" si="29"/>
        <v>0</v>
      </c>
      <c r="J378" s="185"/>
      <c r="K378" s="186">
        <f t="shared" si="30"/>
        <v>0</v>
      </c>
      <c r="L378" s="186">
        <v>15</v>
      </c>
      <c r="M378" s="186">
        <f t="shared" si="31"/>
        <v>0</v>
      </c>
      <c r="N378" s="184">
        <v>0</v>
      </c>
      <c r="O378" s="184">
        <f t="shared" si="32"/>
        <v>0</v>
      </c>
      <c r="P378" s="184">
        <v>0</v>
      </c>
      <c r="Q378" s="184">
        <f t="shared" si="33"/>
        <v>0</v>
      </c>
      <c r="R378" s="186" t="s">
        <v>392</v>
      </c>
      <c r="S378" s="186" t="s">
        <v>156</v>
      </c>
      <c r="T378" s="187" t="s">
        <v>156</v>
      </c>
      <c r="U378" s="160">
        <v>1.355</v>
      </c>
      <c r="V378" s="160">
        <f t="shared" si="34"/>
        <v>0.04</v>
      </c>
      <c r="W378" s="160"/>
      <c r="X378" s="160"/>
      <c r="Y378" s="160" t="s">
        <v>157</v>
      </c>
      <c r="Z378" s="150"/>
      <c r="AA378" s="150"/>
      <c r="AB378" s="150"/>
      <c r="AC378" s="150"/>
      <c r="AD378" s="150"/>
      <c r="AE378" s="150"/>
      <c r="AF378" s="150"/>
      <c r="AG378" s="150" t="s">
        <v>283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ht="22.5" outlineLevel="1" x14ac:dyDescent="0.2">
      <c r="A379" s="181">
        <v>214</v>
      </c>
      <c r="B379" s="182" t="s">
        <v>688</v>
      </c>
      <c r="C379" s="192" t="s">
        <v>689</v>
      </c>
      <c r="D379" s="183" t="s">
        <v>263</v>
      </c>
      <c r="E379" s="184">
        <v>3.1029999999999999E-2</v>
      </c>
      <c r="F379" s="185"/>
      <c r="G379" s="186">
        <f t="shared" si="28"/>
        <v>0</v>
      </c>
      <c r="H379" s="185"/>
      <c r="I379" s="186">
        <f t="shared" si="29"/>
        <v>0</v>
      </c>
      <c r="J379" s="185"/>
      <c r="K379" s="186">
        <f t="shared" si="30"/>
        <v>0</v>
      </c>
      <c r="L379" s="186">
        <v>15</v>
      </c>
      <c r="M379" s="186">
        <f t="shared" si="31"/>
        <v>0</v>
      </c>
      <c r="N379" s="184">
        <v>0</v>
      </c>
      <c r="O379" s="184">
        <f t="shared" si="32"/>
        <v>0</v>
      </c>
      <c r="P379" s="184">
        <v>0</v>
      </c>
      <c r="Q379" s="184">
        <f t="shared" si="33"/>
        <v>0</v>
      </c>
      <c r="R379" s="186" t="s">
        <v>392</v>
      </c>
      <c r="S379" s="186" t="s">
        <v>156</v>
      </c>
      <c r="T379" s="187" t="s">
        <v>156</v>
      </c>
      <c r="U379" s="160">
        <v>0</v>
      </c>
      <c r="V379" s="160">
        <f t="shared" si="34"/>
        <v>0</v>
      </c>
      <c r="W379" s="160"/>
      <c r="X379" s="160"/>
      <c r="Y379" s="160" t="s">
        <v>157</v>
      </c>
      <c r="Z379" s="150"/>
      <c r="AA379" s="150"/>
      <c r="AB379" s="150"/>
      <c r="AC379" s="150"/>
      <c r="AD379" s="150"/>
      <c r="AE379" s="150"/>
      <c r="AF379" s="150"/>
      <c r="AG379" s="150" t="s">
        <v>283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x14ac:dyDescent="0.2">
      <c r="A380" s="166" t="s">
        <v>150</v>
      </c>
      <c r="B380" s="167" t="s">
        <v>108</v>
      </c>
      <c r="C380" s="188" t="s">
        <v>109</v>
      </c>
      <c r="D380" s="168"/>
      <c r="E380" s="169"/>
      <c r="F380" s="170"/>
      <c r="G380" s="170">
        <f>SUMIF(AG381:AG383,"&lt;&gt;NOR",G381:G383)</f>
        <v>0</v>
      </c>
      <c r="H380" s="170"/>
      <c r="I380" s="170">
        <f>SUM(I381:I383)</f>
        <v>0</v>
      </c>
      <c r="J380" s="170"/>
      <c r="K380" s="170">
        <f>SUM(K381:K383)</f>
        <v>0</v>
      </c>
      <c r="L380" s="170"/>
      <c r="M380" s="170">
        <f>SUM(M381:M383)</f>
        <v>0</v>
      </c>
      <c r="N380" s="169"/>
      <c r="O380" s="169">
        <f>SUM(O381:O383)</f>
        <v>0</v>
      </c>
      <c r="P380" s="169"/>
      <c r="Q380" s="169">
        <f>SUM(Q381:Q383)</f>
        <v>0</v>
      </c>
      <c r="R380" s="170"/>
      <c r="S380" s="170"/>
      <c r="T380" s="171"/>
      <c r="U380" s="165"/>
      <c r="V380" s="165">
        <f>SUM(V381:V383)</f>
        <v>11.100000000000001</v>
      </c>
      <c r="W380" s="165"/>
      <c r="X380" s="165"/>
      <c r="Y380" s="165"/>
      <c r="AG380" t="s">
        <v>151</v>
      </c>
    </row>
    <row r="381" spans="1:60" outlineLevel="1" x14ac:dyDescent="0.2">
      <c r="A381" s="173">
        <v>215</v>
      </c>
      <c r="B381" s="174" t="s">
        <v>690</v>
      </c>
      <c r="C381" s="189" t="s">
        <v>691</v>
      </c>
      <c r="D381" s="175" t="s">
        <v>165</v>
      </c>
      <c r="E381" s="176">
        <v>124</v>
      </c>
      <c r="F381" s="177"/>
      <c r="G381" s="178">
        <f>ROUND(E381*F381,2)</f>
        <v>0</v>
      </c>
      <c r="H381" s="177"/>
      <c r="I381" s="178">
        <f>ROUND(E381*H381,2)</f>
        <v>0</v>
      </c>
      <c r="J381" s="177"/>
      <c r="K381" s="178">
        <f>ROUND(E381*J381,2)</f>
        <v>0</v>
      </c>
      <c r="L381" s="178">
        <v>15</v>
      </c>
      <c r="M381" s="178">
        <f>G381*(1+L381/100)</f>
        <v>0</v>
      </c>
      <c r="N381" s="176">
        <v>0</v>
      </c>
      <c r="O381" s="176">
        <f>ROUND(E381*N381,2)</f>
        <v>0</v>
      </c>
      <c r="P381" s="176">
        <v>0</v>
      </c>
      <c r="Q381" s="176">
        <f>ROUND(E381*P381,2)</f>
        <v>0</v>
      </c>
      <c r="R381" s="178" t="s">
        <v>392</v>
      </c>
      <c r="S381" s="178" t="s">
        <v>156</v>
      </c>
      <c r="T381" s="179" t="s">
        <v>156</v>
      </c>
      <c r="U381" s="160">
        <v>5.1999999999999998E-2</v>
      </c>
      <c r="V381" s="160">
        <f>ROUND(E381*U381,2)</f>
        <v>6.45</v>
      </c>
      <c r="W381" s="160"/>
      <c r="X381" s="160"/>
      <c r="Y381" s="160" t="s">
        <v>157</v>
      </c>
      <c r="Z381" s="150"/>
      <c r="AA381" s="150"/>
      <c r="AB381" s="150"/>
      <c r="AC381" s="150"/>
      <c r="AD381" s="150"/>
      <c r="AE381" s="150"/>
      <c r="AF381" s="150"/>
      <c r="AG381" s="150" t="s">
        <v>158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2" x14ac:dyDescent="0.2">
      <c r="A382" s="157"/>
      <c r="B382" s="158"/>
      <c r="C382" s="255" t="s">
        <v>692</v>
      </c>
      <c r="D382" s="256"/>
      <c r="E382" s="256"/>
      <c r="F382" s="256"/>
      <c r="G382" s="256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60"/>
      <c r="Z382" s="150"/>
      <c r="AA382" s="150"/>
      <c r="AB382" s="150"/>
      <c r="AC382" s="150"/>
      <c r="AD382" s="150"/>
      <c r="AE382" s="150"/>
      <c r="AF382" s="150"/>
      <c r="AG382" s="150" t="s">
        <v>160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ht="22.5" outlineLevel="1" x14ac:dyDescent="0.2">
      <c r="A383" s="181">
        <v>216</v>
      </c>
      <c r="B383" s="182" t="s">
        <v>693</v>
      </c>
      <c r="C383" s="192" t="s">
        <v>694</v>
      </c>
      <c r="D383" s="183" t="s">
        <v>165</v>
      </c>
      <c r="E383" s="184">
        <v>150</v>
      </c>
      <c r="F383" s="185"/>
      <c r="G383" s="186">
        <f>ROUND(E383*F383,2)</f>
        <v>0</v>
      </c>
      <c r="H383" s="185"/>
      <c r="I383" s="186">
        <f>ROUND(E383*H383,2)</f>
        <v>0</v>
      </c>
      <c r="J383" s="185"/>
      <c r="K383" s="186">
        <f>ROUND(E383*J383,2)</f>
        <v>0</v>
      </c>
      <c r="L383" s="186">
        <v>15</v>
      </c>
      <c r="M383" s="186">
        <f>G383*(1+L383/100)</f>
        <v>0</v>
      </c>
      <c r="N383" s="184">
        <v>0</v>
      </c>
      <c r="O383" s="184">
        <f>ROUND(E383*N383,2)</f>
        <v>0</v>
      </c>
      <c r="P383" s="184">
        <v>0</v>
      </c>
      <c r="Q383" s="184">
        <f>ROUND(E383*P383,2)</f>
        <v>0</v>
      </c>
      <c r="R383" s="186" t="s">
        <v>392</v>
      </c>
      <c r="S383" s="186" t="s">
        <v>156</v>
      </c>
      <c r="T383" s="187" t="s">
        <v>156</v>
      </c>
      <c r="U383" s="160">
        <v>3.1E-2</v>
      </c>
      <c r="V383" s="160">
        <f>ROUND(E383*U383,2)</f>
        <v>4.6500000000000004</v>
      </c>
      <c r="W383" s="160"/>
      <c r="X383" s="160"/>
      <c r="Y383" s="160" t="s">
        <v>157</v>
      </c>
      <c r="Z383" s="150"/>
      <c r="AA383" s="150"/>
      <c r="AB383" s="150"/>
      <c r="AC383" s="150"/>
      <c r="AD383" s="150"/>
      <c r="AE383" s="150"/>
      <c r="AF383" s="150"/>
      <c r="AG383" s="150" t="s">
        <v>158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x14ac:dyDescent="0.2">
      <c r="A384" s="166" t="s">
        <v>150</v>
      </c>
      <c r="B384" s="167" t="s">
        <v>110</v>
      </c>
      <c r="C384" s="188" t="s">
        <v>111</v>
      </c>
      <c r="D384" s="168"/>
      <c r="E384" s="169"/>
      <c r="F384" s="170"/>
      <c r="G384" s="170">
        <f>SUMIF(AG385:AG400,"&lt;&gt;NOR",G385:G400)</f>
        <v>0</v>
      </c>
      <c r="H384" s="170"/>
      <c r="I384" s="170">
        <f>SUM(I385:I400)</f>
        <v>0</v>
      </c>
      <c r="J384" s="170"/>
      <c r="K384" s="170">
        <f>SUM(K385:K400)</f>
        <v>0</v>
      </c>
      <c r="L384" s="170"/>
      <c r="M384" s="170">
        <f>SUM(M385:M400)</f>
        <v>0</v>
      </c>
      <c r="N384" s="169"/>
      <c r="O384" s="169">
        <f>SUM(O385:O400)</f>
        <v>0.12000000000000001</v>
      </c>
      <c r="P384" s="169"/>
      <c r="Q384" s="169">
        <f>SUM(Q385:Q400)</f>
        <v>0</v>
      </c>
      <c r="R384" s="170"/>
      <c r="S384" s="170"/>
      <c r="T384" s="171"/>
      <c r="U384" s="165"/>
      <c r="V384" s="165">
        <f>SUM(V385:V400)</f>
        <v>34.61</v>
      </c>
      <c r="W384" s="165"/>
      <c r="X384" s="165"/>
      <c r="Y384" s="165"/>
      <c r="AG384" t="s">
        <v>151</v>
      </c>
    </row>
    <row r="385" spans="1:60" outlineLevel="1" x14ac:dyDescent="0.2">
      <c r="A385" s="181">
        <v>217</v>
      </c>
      <c r="B385" s="182" t="s">
        <v>695</v>
      </c>
      <c r="C385" s="192" t="s">
        <v>696</v>
      </c>
      <c r="D385" s="183" t="s">
        <v>154</v>
      </c>
      <c r="E385" s="184">
        <v>1</v>
      </c>
      <c r="F385" s="185"/>
      <c r="G385" s="186">
        <f>ROUND(E385*F385,2)</f>
        <v>0</v>
      </c>
      <c r="H385" s="185"/>
      <c r="I385" s="186">
        <f>ROUND(E385*H385,2)</f>
        <v>0</v>
      </c>
      <c r="J385" s="185"/>
      <c r="K385" s="186">
        <f>ROUND(E385*J385,2)</f>
        <v>0</v>
      </c>
      <c r="L385" s="186">
        <v>15</v>
      </c>
      <c r="M385" s="186">
        <f>G385*(1+L385/100)</f>
        <v>0</v>
      </c>
      <c r="N385" s="184">
        <v>4.2999999999999999E-4</v>
      </c>
      <c r="O385" s="184">
        <f>ROUND(E385*N385,2)</f>
        <v>0</v>
      </c>
      <c r="P385" s="184">
        <v>0</v>
      </c>
      <c r="Q385" s="184">
        <f>ROUND(E385*P385,2)</f>
        <v>0</v>
      </c>
      <c r="R385" s="186" t="s">
        <v>697</v>
      </c>
      <c r="S385" s="186" t="s">
        <v>156</v>
      </c>
      <c r="T385" s="187" t="s">
        <v>156</v>
      </c>
      <c r="U385" s="160">
        <v>3.82</v>
      </c>
      <c r="V385" s="160">
        <f>ROUND(E385*U385,2)</f>
        <v>3.82</v>
      </c>
      <c r="W385" s="160"/>
      <c r="X385" s="160"/>
      <c r="Y385" s="160" t="s">
        <v>157</v>
      </c>
      <c r="Z385" s="150"/>
      <c r="AA385" s="150"/>
      <c r="AB385" s="150"/>
      <c r="AC385" s="150"/>
      <c r="AD385" s="150"/>
      <c r="AE385" s="150"/>
      <c r="AF385" s="150"/>
      <c r="AG385" s="150" t="s">
        <v>158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73">
        <v>218</v>
      </c>
      <c r="B386" s="174" t="s">
        <v>698</v>
      </c>
      <c r="C386" s="189" t="s">
        <v>699</v>
      </c>
      <c r="D386" s="175" t="s">
        <v>154</v>
      </c>
      <c r="E386" s="176">
        <v>1</v>
      </c>
      <c r="F386" s="177"/>
      <c r="G386" s="178">
        <f>ROUND(E386*F386,2)</f>
        <v>0</v>
      </c>
      <c r="H386" s="177"/>
      <c r="I386" s="178">
        <f>ROUND(E386*H386,2)</f>
        <v>0</v>
      </c>
      <c r="J386" s="177"/>
      <c r="K386" s="178">
        <f>ROUND(E386*J386,2)</f>
        <v>0</v>
      </c>
      <c r="L386" s="178">
        <v>15</v>
      </c>
      <c r="M386" s="178">
        <f>G386*(1+L386/100)</f>
        <v>0</v>
      </c>
      <c r="N386" s="176">
        <v>0.05</v>
      </c>
      <c r="O386" s="176">
        <f>ROUND(E386*N386,2)</f>
        <v>0.05</v>
      </c>
      <c r="P386" s="176">
        <v>0</v>
      </c>
      <c r="Q386" s="176">
        <f>ROUND(E386*P386,2)</f>
        <v>0</v>
      </c>
      <c r="R386" s="178"/>
      <c r="S386" s="178" t="s">
        <v>259</v>
      </c>
      <c r="T386" s="179" t="s">
        <v>226</v>
      </c>
      <c r="U386" s="160">
        <v>0</v>
      </c>
      <c r="V386" s="160">
        <f>ROUND(E386*U386,2)</f>
        <v>0</v>
      </c>
      <c r="W386" s="160"/>
      <c r="X386" s="160"/>
      <c r="Y386" s="160" t="s">
        <v>157</v>
      </c>
      <c r="Z386" s="150"/>
      <c r="AA386" s="150"/>
      <c r="AB386" s="150"/>
      <c r="AC386" s="150"/>
      <c r="AD386" s="150"/>
      <c r="AE386" s="150"/>
      <c r="AF386" s="150"/>
      <c r="AG386" s="150" t="s">
        <v>158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ht="33.75" outlineLevel="2" x14ac:dyDescent="0.2">
      <c r="A387" s="157"/>
      <c r="B387" s="158"/>
      <c r="C387" s="253" t="s">
        <v>700</v>
      </c>
      <c r="D387" s="254"/>
      <c r="E387" s="254"/>
      <c r="F387" s="254"/>
      <c r="G387" s="254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60"/>
      <c r="Z387" s="150"/>
      <c r="AA387" s="150"/>
      <c r="AB387" s="150"/>
      <c r="AC387" s="150"/>
      <c r="AD387" s="150"/>
      <c r="AE387" s="150"/>
      <c r="AF387" s="150"/>
      <c r="AG387" s="150" t="s">
        <v>162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80" t="str">
        <f>C387</f>
        <v>Protipožární dveře 800/1970mm - pravé EI 30 DP1-C (samozavírač), falcované, plné, bez prahu, ocelový pozinkovaný hladký lakovaný plech z obou stran (vyztužený ocelový plášť s výplňí z oheň tlumící minerální izolace), otevírání klika/klika - broušený nerez, kování štítové - broušený nerez, zámek FAB, bezpečnostní tabulka. Barevný odstín RAL - určí stavebník.</v>
      </c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73">
        <v>219</v>
      </c>
      <c r="B388" s="174" t="s">
        <v>701</v>
      </c>
      <c r="C388" s="189" t="s">
        <v>702</v>
      </c>
      <c r="D388" s="175" t="s">
        <v>401</v>
      </c>
      <c r="E388" s="176">
        <v>71</v>
      </c>
      <c r="F388" s="177"/>
      <c r="G388" s="178">
        <f>ROUND(E388*F388,2)</f>
        <v>0</v>
      </c>
      <c r="H388" s="177"/>
      <c r="I388" s="178">
        <f>ROUND(E388*H388,2)</f>
        <v>0</v>
      </c>
      <c r="J388" s="177"/>
      <c r="K388" s="178">
        <f>ROUND(E388*J388,2)</f>
        <v>0</v>
      </c>
      <c r="L388" s="178">
        <v>15</v>
      </c>
      <c r="M388" s="178">
        <f>G388*(1+L388/100)</f>
        <v>0</v>
      </c>
      <c r="N388" s="176">
        <v>6.0000000000000002E-5</v>
      </c>
      <c r="O388" s="176">
        <f>ROUND(E388*N388,2)</f>
        <v>0</v>
      </c>
      <c r="P388" s="176">
        <v>0</v>
      </c>
      <c r="Q388" s="176">
        <f>ROUND(E388*P388,2)</f>
        <v>0</v>
      </c>
      <c r="R388" s="178" t="s">
        <v>697</v>
      </c>
      <c r="S388" s="178" t="s">
        <v>156</v>
      </c>
      <c r="T388" s="179" t="s">
        <v>156</v>
      </c>
      <c r="U388" s="160">
        <v>0.42599999999999999</v>
      </c>
      <c r="V388" s="160">
        <f>ROUND(E388*U388,2)</f>
        <v>30.25</v>
      </c>
      <c r="W388" s="160"/>
      <c r="X388" s="160"/>
      <c r="Y388" s="160" t="s">
        <v>157</v>
      </c>
      <c r="Z388" s="150"/>
      <c r="AA388" s="150"/>
      <c r="AB388" s="150"/>
      <c r="AC388" s="150"/>
      <c r="AD388" s="150"/>
      <c r="AE388" s="150"/>
      <c r="AF388" s="150"/>
      <c r="AG388" s="150" t="s">
        <v>158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2" x14ac:dyDescent="0.2">
      <c r="A389" s="157"/>
      <c r="B389" s="158"/>
      <c r="C389" s="190" t="s">
        <v>703</v>
      </c>
      <c r="D389" s="161"/>
      <c r="E389" s="162">
        <v>26</v>
      </c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60"/>
      <c r="Z389" s="150"/>
      <c r="AA389" s="150"/>
      <c r="AB389" s="150"/>
      <c r="AC389" s="150"/>
      <c r="AD389" s="150"/>
      <c r="AE389" s="150"/>
      <c r="AF389" s="150"/>
      <c r="AG389" s="150" t="s">
        <v>169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3" x14ac:dyDescent="0.2">
      <c r="A390" s="157"/>
      <c r="B390" s="158"/>
      <c r="C390" s="190" t="s">
        <v>704</v>
      </c>
      <c r="D390" s="161"/>
      <c r="E390" s="162">
        <v>45</v>
      </c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60"/>
      <c r="Z390" s="150"/>
      <c r="AA390" s="150"/>
      <c r="AB390" s="150"/>
      <c r="AC390" s="150"/>
      <c r="AD390" s="150"/>
      <c r="AE390" s="150"/>
      <c r="AF390" s="150"/>
      <c r="AG390" s="150" t="s">
        <v>169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73">
        <v>220</v>
      </c>
      <c r="B391" s="174" t="s">
        <v>698</v>
      </c>
      <c r="C391" s="189" t="s">
        <v>705</v>
      </c>
      <c r="D391" s="175" t="s">
        <v>401</v>
      </c>
      <c r="E391" s="176">
        <v>71</v>
      </c>
      <c r="F391" s="177"/>
      <c r="G391" s="178">
        <f>ROUND(E391*F391,2)</f>
        <v>0</v>
      </c>
      <c r="H391" s="177"/>
      <c r="I391" s="178">
        <f>ROUND(E391*H391,2)</f>
        <v>0</v>
      </c>
      <c r="J391" s="177"/>
      <c r="K391" s="178">
        <f>ROUND(E391*J391,2)</f>
        <v>0</v>
      </c>
      <c r="L391" s="178">
        <v>15</v>
      </c>
      <c r="M391" s="178">
        <f>G391*(1+L391/100)</f>
        <v>0</v>
      </c>
      <c r="N391" s="176">
        <v>1E-3</v>
      </c>
      <c r="O391" s="176">
        <f>ROUND(E391*N391,2)</f>
        <v>7.0000000000000007E-2</v>
      </c>
      <c r="P391" s="176">
        <v>0</v>
      </c>
      <c r="Q391" s="176">
        <f>ROUND(E391*P391,2)</f>
        <v>0</v>
      </c>
      <c r="R391" s="178"/>
      <c r="S391" s="178" t="s">
        <v>259</v>
      </c>
      <c r="T391" s="179" t="s">
        <v>226</v>
      </c>
      <c r="U391" s="160">
        <v>0</v>
      </c>
      <c r="V391" s="160">
        <f>ROUND(E391*U391,2)</f>
        <v>0</v>
      </c>
      <c r="W391" s="160"/>
      <c r="X391" s="160"/>
      <c r="Y391" s="160" t="s">
        <v>157</v>
      </c>
      <c r="Z391" s="150"/>
      <c r="AA391" s="150"/>
      <c r="AB391" s="150"/>
      <c r="AC391" s="150"/>
      <c r="AD391" s="150"/>
      <c r="AE391" s="150"/>
      <c r="AF391" s="150"/>
      <c r="AG391" s="150" t="s">
        <v>706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2" x14ac:dyDescent="0.2">
      <c r="A392" s="157"/>
      <c r="B392" s="158"/>
      <c r="C392" s="253" t="s">
        <v>707</v>
      </c>
      <c r="D392" s="254"/>
      <c r="E392" s="254"/>
      <c r="F392" s="254"/>
      <c r="G392" s="254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60"/>
      <c r="Z392" s="150"/>
      <c r="AA392" s="150"/>
      <c r="AB392" s="150"/>
      <c r="AC392" s="150"/>
      <c r="AD392" s="150"/>
      <c r="AE392" s="150"/>
      <c r="AF392" s="150"/>
      <c r="AG392" s="150" t="s">
        <v>162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2" x14ac:dyDescent="0.2">
      <c r="A393" s="157"/>
      <c r="B393" s="158"/>
      <c r="C393" s="190" t="s">
        <v>703</v>
      </c>
      <c r="D393" s="161"/>
      <c r="E393" s="162">
        <v>26</v>
      </c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60"/>
      <c r="Z393" s="150"/>
      <c r="AA393" s="150"/>
      <c r="AB393" s="150"/>
      <c r="AC393" s="150"/>
      <c r="AD393" s="150"/>
      <c r="AE393" s="150"/>
      <c r="AF393" s="150"/>
      <c r="AG393" s="150" t="s">
        <v>169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3" x14ac:dyDescent="0.2">
      <c r="A394" s="157"/>
      <c r="B394" s="158"/>
      <c r="C394" s="190" t="s">
        <v>704</v>
      </c>
      <c r="D394" s="161"/>
      <c r="E394" s="162">
        <v>45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60"/>
      <c r="Z394" s="150"/>
      <c r="AA394" s="150"/>
      <c r="AB394" s="150"/>
      <c r="AC394" s="150"/>
      <c r="AD394" s="150"/>
      <c r="AE394" s="150"/>
      <c r="AF394" s="150"/>
      <c r="AG394" s="150" t="s">
        <v>169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73">
        <v>221</v>
      </c>
      <c r="B395" s="174" t="s">
        <v>708</v>
      </c>
      <c r="C395" s="189" t="s">
        <v>709</v>
      </c>
      <c r="D395" s="175" t="s">
        <v>263</v>
      </c>
      <c r="E395" s="176">
        <v>0.12569</v>
      </c>
      <c r="F395" s="177"/>
      <c r="G395" s="178">
        <f>ROUND(E395*F395,2)</f>
        <v>0</v>
      </c>
      <c r="H395" s="177"/>
      <c r="I395" s="178">
        <f>ROUND(E395*H395,2)</f>
        <v>0</v>
      </c>
      <c r="J395" s="177"/>
      <c r="K395" s="178">
        <f>ROUND(E395*J395,2)</f>
        <v>0</v>
      </c>
      <c r="L395" s="178">
        <v>15</v>
      </c>
      <c r="M395" s="178">
        <f>G395*(1+L395/100)</f>
        <v>0</v>
      </c>
      <c r="N395" s="176">
        <v>0</v>
      </c>
      <c r="O395" s="176">
        <f>ROUND(E395*N395,2)</f>
        <v>0</v>
      </c>
      <c r="P395" s="176">
        <v>0</v>
      </c>
      <c r="Q395" s="176">
        <f>ROUND(E395*P395,2)</f>
        <v>0</v>
      </c>
      <c r="R395" s="178" t="s">
        <v>697</v>
      </c>
      <c r="S395" s="178" t="s">
        <v>156</v>
      </c>
      <c r="T395" s="179" t="s">
        <v>156</v>
      </c>
      <c r="U395" s="160">
        <v>3.327</v>
      </c>
      <c r="V395" s="160">
        <f>ROUND(E395*U395,2)</f>
        <v>0.42</v>
      </c>
      <c r="W395" s="160"/>
      <c r="X395" s="160"/>
      <c r="Y395" s="160" t="s">
        <v>157</v>
      </c>
      <c r="Z395" s="150"/>
      <c r="AA395" s="150"/>
      <c r="AB395" s="150"/>
      <c r="AC395" s="150"/>
      <c r="AD395" s="150"/>
      <c r="AE395" s="150"/>
      <c r="AF395" s="150"/>
      <c r="AG395" s="150" t="s">
        <v>283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2" x14ac:dyDescent="0.2">
      <c r="A396" s="157"/>
      <c r="B396" s="158"/>
      <c r="C396" s="255" t="s">
        <v>318</v>
      </c>
      <c r="D396" s="256"/>
      <c r="E396" s="256"/>
      <c r="F396" s="256"/>
      <c r="G396" s="256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60"/>
      <c r="Z396" s="150"/>
      <c r="AA396" s="150"/>
      <c r="AB396" s="150"/>
      <c r="AC396" s="150"/>
      <c r="AD396" s="150"/>
      <c r="AE396" s="150"/>
      <c r="AF396" s="150"/>
      <c r="AG396" s="150" t="s">
        <v>160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ht="22.5" outlineLevel="1" x14ac:dyDescent="0.2">
      <c r="A397" s="173">
        <v>222</v>
      </c>
      <c r="B397" s="174" t="s">
        <v>710</v>
      </c>
      <c r="C397" s="189" t="s">
        <v>711</v>
      </c>
      <c r="D397" s="175" t="s">
        <v>263</v>
      </c>
      <c r="E397" s="176">
        <v>0.12569</v>
      </c>
      <c r="F397" s="177"/>
      <c r="G397" s="178">
        <f>ROUND(E397*F397,2)</f>
        <v>0</v>
      </c>
      <c r="H397" s="177"/>
      <c r="I397" s="178">
        <f>ROUND(E397*H397,2)</f>
        <v>0</v>
      </c>
      <c r="J397" s="177"/>
      <c r="K397" s="178">
        <f>ROUND(E397*J397,2)</f>
        <v>0</v>
      </c>
      <c r="L397" s="178">
        <v>15</v>
      </c>
      <c r="M397" s="178">
        <f>G397*(1+L397/100)</f>
        <v>0</v>
      </c>
      <c r="N397" s="176">
        <v>0</v>
      </c>
      <c r="O397" s="176">
        <f>ROUND(E397*N397,2)</f>
        <v>0</v>
      </c>
      <c r="P397" s="176">
        <v>0</v>
      </c>
      <c r="Q397" s="176">
        <f>ROUND(E397*P397,2)</f>
        <v>0</v>
      </c>
      <c r="R397" s="178" t="s">
        <v>697</v>
      </c>
      <c r="S397" s="178" t="s">
        <v>156</v>
      </c>
      <c r="T397" s="179" t="s">
        <v>156</v>
      </c>
      <c r="U397" s="160">
        <v>0.95</v>
      </c>
      <c r="V397" s="160">
        <f>ROUND(E397*U397,2)</f>
        <v>0.12</v>
      </c>
      <c r="W397" s="160"/>
      <c r="X397" s="160"/>
      <c r="Y397" s="160" t="s">
        <v>157</v>
      </c>
      <c r="Z397" s="150"/>
      <c r="AA397" s="150"/>
      <c r="AB397" s="150"/>
      <c r="AC397" s="150"/>
      <c r="AD397" s="150"/>
      <c r="AE397" s="150"/>
      <c r="AF397" s="150"/>
      <c r="AG397" s="150" t="s">
        <v>283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2" x14ac:dyDescent="0.2">
      <c r="A398" s="157"/>
      <c r="B398" s="158"/>
      <c r="C398" s="255" t="s">
        <v>318</v>
      </c>
      <c r="D398" s="256"/>
      <c r="E398" s="256"/>
      <c r="F398" s="256"/>
      <c r="G398" s="256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60"/>
      <c r="Z398" s="150"/>
      <c r="AA398" s="150"/>
      <c r="AB398" s="150"/>
      <c r="AC398" s="150"/>
      <c r="AD398" s="150"/>
      <c r="AE398" s="150"/>
      <c r="AF398" s="150"/>
      <c r="AG398" s="150" t="s">
        <v>160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33.75" outlineLevel="1" x14ac:dyDescent="0.2">
      <c r="A399" s="173">
        <v>223</v>
      </c>
      <c r="B399" s="174" t="s">
        <v>712</v>
      </c>
      <c r="C399" s="189" t="s">
        <v>713</v>
      </c>
      <c r="D399" s="175" t="s">
        <v>263</v>
      </c>
      <c r="E399" s="176">
        <v>0.12569</v>
      </c>
      <c r="F399" s="177"/>
      <c r="G399" s="178">
        <f>ROUND(E399*F399,2)</f>
        <v>0</v>
      </c>
      <c r="H399" s="177"/>
      <c r="I399" s="178">
        <f>ROUND(E399*H399,2)</f>
        <v>0</v>
      </c>
      <c r="J399" s="177"/>
      <c r="K399" s="178">
        <f>ROUND(E399*J399,2)</f>
        <v>0</v>
      </c>
      <c r="L399" s="178">
        <v>15</v>
      </c>
      <c r="M399" s="178">
        <f>G399*(1+L399/100)</f>
        <v>0</v>
      </c>
      <c r="N399" s="176">
        <v>0</v>
      </c>
      <c r="O399" s="176">
        <f>ROUND(E399*N399,2)</f>
        <v>0</v>
      </c>
      <c r="P399" s="176">
        <v>0</v>
      </c>
      <c r="Q399" s="176">
        <f>ROUND(E399*P399,2)</f>
        <v>0</v>
      </c>
      <c r="R399" s="178" t="s">
        <v>697</v>
      </c>
      <c r="S399" s="178" t="s">
        <v>156</v>
      </c>
      <c r="T399" s="179" t="s">
        <v>156</v>
      </c>
      <c r="U399" s="160">
        <v>0</v>
      </c>
      <c r="V399" s="160">
        <f>ROUND(E399*U399,2)</f>
        <v>0</v>
      </c>
      <c r="W399" s="160"/>
      <c r="X399" s="160"/>
      <c r="Y399" s="160" t="s">
        <v>157</v>
      </c>
      <c r="Z399" s="150"/>
      <c r="AA399" s="150"/>
      <c r="AB399" s="150"/>
      <c r="AC399" s="150"/>
      <c r="AD399" s="150"/>
      <c r="AE399" s="150"/>
      <c r="AF399" s="150"/>
      <c r="AG399" s="150" t="s">
        <v>283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2" x14ac:dyDescent="0.2">
      <c r="A400" s="157"/>
      <c r="B400" s="158"/>
      <c r="C400" s="255" t="s">
        <v>318</v>
      </c>
      <c r="D400" s="256"/>
      <c r="E400" s="256"/>
      <c r="F400" s="256"/>
      <c r="G400" s="256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60"/>
      <c r="Z400" s="150"/>
      <c r="AA400" s="150"/>
      <c r="AB400" s="150"/>
      <c r="AC400" s="150"/>
      <c r="AD400" s="150"/>
      <c r="AE400" s="150"/>
      <c r="AF400" s="150"/>
      <c r="AG400" s="150" t="s">
        <v>160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x14ac:dyDescent="0.2">
      <c r="A401" s="166" t="s">
        <v>150</v>
      </c>
      <c r="B401" s="167" t="s">
        <v>112</v>
      </c>
      <c r="C401" s="188" t="s">
        <v>113</v>
      </c>
      <c r="D401" s="168"/>
      <c r="E401" s="169"/>
      <c r="F401" s="170"/>
      <c r="G401" s="170">
        <f>SUMIF(AG402:AG410,"&lt;&gt;NOR",G402:G410)</f>
        <v>0</v>
      </c>
      <c r="H401" s="170"/>
      <c r="I401" s="170">
        <f>SUM(I402:I410)</f>
        <v>0</v>
      </c>
      <c r="J401" s="170"/>
      <c r="K401" s="170">
        <f>SUM(K402:K410)</f>
        <v>0</v>
      </c>
      <c r="L401" s="170"/>
      <c r="M401" s="170">
        <f>SUM(M402:M410)</f>
        <v>0</v>
      </c>
      <c r="N401" s="169"/>
      <c r="O401" s="169">
        <f>SUM(O402:O410)</f>
        <v>0.01</v>
      </c>
      <c r="P401" s="169"/>
      <c r="Q401" s="169">
        <f>SUM(Q402:Q410)</f>
        <v>0</v>
      </c>
      <c r="R401" s="170"/>
      <c r="S401" s="170"/>
      <c r="T401" s="171"/>
      <c r="U401" s="165"/>
      <c r="V401" s="165">
        <f>SUM(V402:V410)</f>
        <v>3.7899999999999996</v>
      </c>
      <c r="W401" s="165"/>
      <c r="X401" s="165"/>
      <c r="Y401" s="165"/>
      <c r="AG401" t="s">
        <v>151</v>
      </c>
    </row>
    <row r="402" spans="1:60" outlineLevel="1" x14ac:dyDescent="0.2">
      <c r="A402" s="173">
        <v>224</v>
      </c>
      <c r="B402" s="174" t="s">
        <v>714</v>
      </c>
      <c r="C402" s="189" t="s">
        <v>715</v>
      </c>
      <c r="D402" s="175" t="s">
        <v>165</v>
      </c>
      <c r="E402" s="176">
        <v>15.9375</v>
      </c>
      <c r="F402" s="177"/>
      <c r="G402" s="178">
        <f>ROUND(E402*F402,2)</f>
        <v>0</v>
      </c>
      <c r="H402" s="177"/>
      <c r="I402" s="178">
        <f>ROUND(E402*H402,2)</f>
        <v>0</v>
      </c>
      <c r="J402" s="177"/>
      <c r="K402" s="178">
        <f>ROUND(E402*J402,2)</f>
        <v>0</v>
      </c>
      <c r="L402" s="178">
        <v>15</v>
      </c>
      <c r="M402" s="178">
        <f>G402*(1+L402/100)</f>
        <v>0</v>
      </c>
      <c r="N402" s="176">
        <v>4.2999999999999999E-4</v>
      </c>
      <c r="O402" s="176">
        <f>ROUND(E402*N402,2)</f>
        <v>0.01</v>
      </c>
      <c r="P402" s="176">
        <v>0</v>
      </c>
      <c r="Q402" s="176">
        <f>ROUND(E402*P402,2)</f>
        <v>0</v>
      </c>
      <c r="R402" s="178" t="s">
        <v>716</v>
      </c>
      <c r="S402" s="178" t="s">
        <v>156</v>
      </c>
      <c r="T402" s="179" t="s">
        <v>156</v>
      </c>
      <c r="U402" s="160">
        <v>0.23699999999999999</v>
      </c>
      <c r="V402" s="160">
        <f>ROUND(E402*U402,2)</f>
        <v>3.78</v>
      </c>
      <c r="W402" s="160"/>
      <c r="X402" s="160"/>
      <c r="Y402" s="160" t="s">
        <v>157</v>
      </c>
      <c r="Z402" s="150"/>
      <c r="AA402" s="150"/>
      <c r="AB402" s="150"/>
      <c r="AC402" s="150"/>
      <c r="AD402" s="150"/>
      <c r="AE402" s="150"/>
      <c r="AF402" s="150"/>
      <c r="AG402" s="150" t="s">
        <v>158</v>
      </c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ht="22.5" outlineLevel="2" x14ac:dyDescent="0.2">
      <c r="A403" s="157"/>
      <c r="B403" s="158"/>
      <c r="C403" s="253" t="s">
        <v>717</v>
      </c>
      <c r="D403" s="254"/>
      <c r="E403" s="254"/>
      <c r="F403" s="254"/>
      <c r="G403" s="254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60"/>
      <c r="Z403" s="150"/>
      <c r="AA403" s="150"/>
      <c r="AB403" s="150"/>
      <c r="AC403" s="150"/>
      <c r="AD403" s="150"/>
      <c r="AE403" s="150"/>
      <c r="AF403" s="150"/>
      <c r="AG403" s="150" t="s">
        <v>162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80" t="str">
        <f>C403</f>
        <v>Protiskluzová dvousložková epoxidová barva na betonové podlahy. Protiskluzová, odolná proti olejům a chemikáliím. Vykazuje vysokou odolnost proti oděru, dobrou přilnavost k podkladu a omyvatelnost.</v>
      </c>
      <c r="BB403" s="150"/>
      <c r="BC403" s="150"/>
      <c r="BD403" s="150"/>
      <c r="BE403" s="150"/>
      <c r="BF403" s="150"/>
      <c r="BG403" s="150"/>
      <c r="BH403" s="150"/>
    </row>
    <row r="404" spans="1:60" outlineLevel="2" x14ac:dyDescent="0.2">
      <c r="A404" s="157"/>
      <c r="B404" s="158"/>
      <c r="C404" s="190" t="s">
        <v>215</v>
      </c>
      <c r="D404" s="161"/>
      <c r="E404" s="162">
        <v>15.94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60"/>
      <c r="Z404" s="150"/>
      <c r="AA404" s="150"/>
      <c r="AB404" s="150"/>
      <c r="AC404" s="150"/>
      <c r="AD404" s="150"/>
      <c r="AE404" s="150"/>
      <c r="AF404" s="150"/>
      <c r="AG404" s="150" t="s">
        <v>169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73">
        <v>225</v>
      </c>
      <c r="B405" s="174" t="s">
        <v>718</v>
      </c>
      <c r="C405" s="189" t="s">
        <v>719</v>
      </c>
      <c r="D405" s="175" t="s">
        <v>263</v>
      </c>
      <c r="E405" s="176">
        <v>6.8500000000000002E-3</v>
      </c>
      <c r="F405" s="177"/>
      <c r="G405" s="178">
        <f>ROUND(E405*F405,2)</f>
        <v>0</v>
      </c>
      <c r="H405" s="177"/>
      <c r="I405" s="178">
        <f>ROUND(E405*H405,2)</f>
        <v>0</v>
      </c>
      <c r="J405" s="177"/>
      <c r="K405" s="178">
        <f>ROUND(E405*J405,2)</f>
        <v>0</v>
      </c>
      <c r="L405" s="178">
        <v>15</v>
      </c>
      <c r="M405" s="178">
        <f>G405*(1+L405/100)</f>
        <v>0</v>
      </c>
      <c r="N405" s="176">
        <v>0</v>
      </c>
      <c r="O405" s="176">
        <f>ROUND(E405*N405,2)</f>
        <v>0</v>
      </c>
      <c r="P405" s="176">
        <v>0</v>
      </c>
      <c r="Q405" s="176">
        <f>ROUND(E405*P405,2)</f>
        <v>0</v>
      </c>
      <c r="R405" s="178" t="s">
        <v>716</v>
      </c>
      <c r="S405" s="178" t="s">
        <v>156</v>
      </c>
      <c r="T405" s="179" t="s">
        <v>156</v>
      </c>
      <c r="U405" s="160">
        <v>1.4990000000000001</v>
      </c>
      <c r="V405" s="160">
        <f>ROUND(E405*U405,2)</f>
        <v>0.01</v>
      </c>
      <c r="W405" s="160"/>
      <c r="X405" s="160"/>
      <c r="Y405" s="160" t="s">
        <v>157</v>
      </c>
      <c r="Z405" s="150"/>
      <c r="AA405" s="150"/>
      <c r="AB405" s="150"/>
      <c r="AC405" s="150"/>
      <c r="AD405" s="150"/>
      <c r="AE405" s="150"/>
      <c r="AF405" s="150"/>
      <c r="AG405" s="150" t="s">
        <v>283</v>
      </c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2" x14ac:dyDescent="0.2">
      <c r="A406" s="157"/>
      <c r="B406" s="158"/>
      <c r="C406" s="255" t="s">
        <v>318</v>
      </c>
      <c r="D406" s="256"/>
      <c r="E406" s="256"/>
      <c r="F406" s="256"/>
      <c r="G406" s="256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60"/>
      <c r="Z406" s="150"/>
      <c r="AA406" s="150"/>
      <c r="AB406" s="150"/>
      <c r="AC406" s="150"/>
      <c r="AD406" s="150"/>
      <c r="AE406" s="150"/>
      <c r="AF406" s="150"/>
      <c r="AG406" s="150" t="s">
        <v>160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ht="22.5" outlineLevel="1" x14ac:dyDescent="0.2">
      <c r="A407" s="173">
        <v>226</v>
      </c>
      <c r="B407" s="174" t="s">
        <v>720</v>
      </c>
      <c r="C407" s="189" t="s">
        <v>721</v>
      </c>
      <c r="D407" s="175" t="s">
        <v>263</v>
      </c>
      <c r="E407" s="176">
        <v>6.8500000000000002E-3</v>
      </c>
      <c r="F407" s="177"/>
      <c r="G407" s="178">
        <f>ROUND(E407*F407,2)</f>
        <v>0</v>
      </c>
      <c r="H407" s="177"/>
      <c r="I407" s="178">
        <f>ROUND(E407*H407,2)</f>
        <v>0</v>
      </c>
      <c r="J407" s="177"/>
      <c r="K407" s="178">
        <f>ROUND(E407*J407,2)</f>
        <v>0</v>
      </c>
      <c r="L407" s="178">
        <v>15</v>
      </c>
      <c r="M407" s="178">
        <f>G407*(1+L407/100)</f>
        <v>0</v>
      </c>
      <c r="N407" s="176">
        <v>0</v>
      </c>
      <c r="O407" s="176">
        <f>ROUND(E407*N407,2)</f>
        <v>0</v>
      </c>
      <c r="P407" s="176">
        <v>0</v>
      </c>
      <c r="Q407" s="176">
        <f>ROUND(E407*P407,2)</f>
        <v>0</v>
      </c>
      <c r="R407" s="178" t="s">
        <v>716</v>
      </c>
      <c r="S407" s="178" t="s">
        <v>156</v>
      </c>
      <c r="T407" s="179" t="s">
        <v>156</v>
      </c>
      <c r="U407" s="160">
        <v>0.17699999999999999</v>
      </c>
      <c r="V407" s="160">
        <f>ROUND(E407*U407,2)</f>
        <v>0</v>
      </c>
      <c r="W407" s="160"/>
      <c r="X407" s="160"/>
      <c r="Y407" s="160" t="s">
        <v>157</v>
      </c>
      <c r="Z407" s="150"/>
      <c r="AA407" s="150"/>
      <c r="AB407" s="150"/>
      <c r="AC407" s="150"/>
      <c r="AD407" s="150"/>
      <c r="AE407" s="150"/>
      <c r="AF407" s="150"/>
      <c r="AG407" s="150" t="s">
        <v>283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2" x14ac:dyDescent="0.2">
      <c r="A408" s="157"/>
      <c r="B408" s="158"/>
      <c r="C408" s="255" t="s">
        <v>318</v>
      </c>
      <c r="D408" s="256"/>
      <c r="E408" s="256"/>
      <c r="F408" s="256"/>
      <c r="G408" s="256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60"/>
      <c r="Z408" s="150"/>
      <c r="AA408" s="150"/>
      <c r="AB408" s="150"/>
      <c r="AC408" s="150"/>
      <c r="AD408" s="150"/>
      <c r="AE408" s="150"/>
      <c r="AF408" s="150"/>
      <c r="AG408" s="150" t="s">
        <v>160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ht="33.75" outlineLevel="1" x14ac:dyDescent="0.2">
      <c r="A409" s="173">
        <v>227</v>
      </c>
      <c r="B409" s="174" t="s">
        <v>722</v>
      </c>
      <c r="C409" s="189" t="s">
        <v>723</v>
      </c>
      <c r="D409" s="175" t="s">
        <v>263</v>
      </c>
      <c r="E409" s="176">
        <v>6.8500000000000002E-3</v>
      </c>
      <c r="F409" s="177"/>
      <c r="G409" s="178">
        <f>ROUND(E409*F409,2)</f>
        <v>0</v>
      </c>
      <c r="H409" s="177"/>
      <c r="I409" s="178">
        <f>ROUND(E409*H409,2)</f>
        <v>0</v>
      </c>
      <c r="J409" s="177"/>
      <c r="K409" s="178">
        <f>ROUND(E409*J409,2)</f>
        <v>0</v>
      </c>
      <c r="L409" s="178">
        <v>15</v>
      </c>
      <c r="M409" s="178">
        <f>G409*(1+L409/100)</f>
        <v>0</v>
      </c>
      <c r="N409" s="176">
        <v>0</v>
      </c>
      <c r="O409" s="176">
        <f>ROUND(E409*N409,2)</f>
        <v>0</v>
      </c>
      <c r="P409" s="176">
        <v>0</v>
      </c>
      <c r="Q409" s="176">
        <f>ROUND(E409*P409,2)</f>
        <v>0</v>
      </c>
      <c r="R409" s="178" t="s">
        <v>716</v>
      </c>
      <c r="S409" s="178" t="s">
        <v>156</v>
      </c>
      <c r="T409" s="179" t="s">
        <v>156</v>
      </c>
      <c r="U409" s="160">
        <v>0</v>
      </c>
      <c r="V409" s="160">
        <f>ROUND(E409*U409,2)</f>
        <v>0</v>
      </c>
      <c r="W409" s="160"/>
      <c r="X409" s="160"/>
      <c r="Y409" s="160" t="s">
        <v>157</v>
      </c>
      <c r="Z409" s="150"/>
      <c r="AA409" s="150"/>
      <c r="AB409" s="150"/>
      <c r="AC409" s="150"/>
      <c r="AD409" s="150"/>
      <c r="AE409" s="150"/>
      <c r="AF409" s="150"/>
      <c r="AG409" s="150" t="s">
        <v>283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2" x14ac:dyDescent="0.2">
      <c r="A410" s="157"/>
      <c r="B410" s="158"/>
      <c r="C410" s="255" t="s">
        <v>318</v>
      </c>
      <c r="D410" s="256"/>
      <c r="E410" s="256"/>
      <c r="F410" s="256"/>
      <c r="G410" s="256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60"/>
      <c r="Z410" s="150"/>
      <c r="AA410" s="150"/>
      <c r="AB410" s="150"/>
      <c r="AC410" s="150"/>
      <c r="AD410" s="150"/>
      <c r="AE410" s="150"/>
      <c r="AF410" s="150"/>
      <c r="AG410" s="150" t="s">
        <v>160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x14ac:dyDescent="0.2">
      <c r="A411" s="166" t="s">
        <v>150</v>
      </c>
      <c r="B411" s="167" t="s">
        <v>114</v>
      </c>
      <c r="C411" s="188" t="s">
        <v>115</v>
      </c>
      <c r="D411" s="168"/>
      <c r="E411" s="169"/>
      <c r="F411" s="170"/>
      <c r="G411" s="170">
        <f>SUMIF(AG412:AG434,"&lt;&gt;NOR",G412:G434)</f>
        <v>0</v>
      </c>
      <c r="H411" s="170"/>
      <c r="I411" s="170">
        <f>SUM(I412:I434)</f>
        <v>0</v>
      </c>
      <c r="J411" s="170"/>
      <c r="K411" s="170">
        <f>SUM(K412:K434)</f>
        <v>0</v>
      </c>
      <c r="L411" s="170"/>
      <c r="M411" s="170">
        <f>SUM(M412:M434)</f>
        <v>0</v>
      </c>
      <c r="N411" s="169"/>
      <c r="O411" s="169">
        <f>SUM(O412:O434)</f>
        <v>0.02</v>
      </c>
      <c r="P411" s="169"/>
      <c r="Q411" s="169">
        <f>SUM(Q412:Q434)</f>
        <v>0</v>
      </c>
      <c r="R411" s="170"/>
      <c r="S411" s="170"/>
      <c r="T411" s="171"/>
      <c r="U411" s="165"/>
      <c r="V411" s="165">
        <f>SUM(V412:V434)</f>
        <v>27.360000000000003</v>
      </c>
      <c r="W411" s="165"/>
      <c r="X411" s="165"/>
      <c r="Y411" s="165"/>
      <c r="AG411" t="s">
        <v>151</v>
      </c>
    </row>
    <row r="412" spans="1:60" outlineLevel="1" x14ac:dyDescent="0.2">
      <c r="A412" s="173">
        <v>228</v>
      </c>
      <c r="B412" s="174" t="s">
        <v>724</v>
      </c>
      <c r="C412" s="189" t="s">
        <v>725</v>
      </c>
      <c r="D412" s="175" t="s">
        <v>165</v>
      </c>
      <c r="E412" s="176">
        <v>25.526949999999999</v>
      </c>
      <c r="F412" s="177"/>
      <c r="G412" s="178">
        <f>ROUND(E412*F412,2)</f>
        <v>0</v>
      </c>
      <c r="H412" s="177"/>
      <c r="I412" s="178">
        <f>ROUND(E412*H412,2)</f>
        <v>0</v>
      </c>
      <c r="J412" s="177"/>
      <c r="K412" s="178">
        <f>ROUND(E412*J412,2)</f>
        <v>0</v>
      </c>
      <c r="L412" s="178">
        <v>15</v>
      </c>
      <c r="M412" s="178">
        <f>G412*(1+L412/100)</f>
        <v>0</v>
      </c>
      <c r="N412" s="176">
        <v>1.4999999999999999E-4</v>
      </c>
      <c r="O412" s="176">
        <f>ROUND(E412*N412,2)</f>
        <v>0</v>
      </c>
      <c r="P412" s="176">
        <v>0</v>
      </c>
      <c r="Q412" s="176">
        <f>ROUND(E412*P412,2)</f>
        <v>0</v>
      </c>
      <c r="R412" s="178" t="s">
        <v>726</v>
      </c>
      <c r="S412" s="178" t="s">
        <v>156</v>
      </c>
      <c r="T412" s="179" t="s">
        <v>156</v>
      </c>
      <c r="U412" s="160">
        <v>0.22800000000000001</v>
      </c>
      <c r="V412" s="160">
        <f>ROUND(E412*U412,2)</f>
        <v>5.82</v>
      </c>
      <c r="W412" s="160"/>
      <c r="X412" s="160"/>
      <c r="Y412" s="160" t="s">
        <v>157</v>
      </c>
      <c r="Z412" s="150"/>
      <c r="AA412" s="150"/>
      <c r="AB412" s="150"/>
      <c r="AC412" s="150"/>
      <c r="AD412" s="150"/>
      <c r="AE412" s="150"/>
      <c r="AF412" s="150"/>
      <c r="AG412" s="150" t="s">
        <v>158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2" x14ac:dyDescent="0.2">
      <c r="A413" s="157"/>
      <c r="B413" s="158"/>
      <c r="C413" s="190" t="s">
        <v>727</v>
      </c>
      <c r="D413" s="161"/>
      <c r="E413" s="162">
        <v>7.74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60"/>
      <c r="Z413" s="150"/>
      <c r="AA413" s="150"/>
      <c r="AB413" s="150"/>
      <c r="AC413" s="150"/>
      <c r="AD413" s="150"/>
      <c r="AE413" s="150"/>
      <c r="AF413" s="150"/>
      <c r="AG413" s="150" t="s">
        <v>169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3" x14ac:dyDescent="0.2">
      <c r="A414" s="157"/>
      <c r="B414" s="158"/>
      <c r="C414" s="190" t="s">
        <v>728</v>
      </c>
      <c r="D414" s="161"/>
      <c r="E414" s="162">
        <v>1.25</v>
      </c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60"/>
      <c r="Z414" s="150"/>
      <c r="AA414" s="150"/>
      <c r="AB414" s="150"/>
      <c r="AC414" s="150"/>
      <c r="AD414" s="150"/>
      <c r="AE414" s="150"/>
      <c r="AF414" s="150"/>
      <c r="AG414" s="150" t="s">
        <v>169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3" x14ac:dyDescent="0.2">
      <c r="A415" s="157"/>
      <c r="B415" s="158"/>
      <c r="C415" s="190" t="s">
        <v>729</v>
      </c>
      <c r="D415" s="161"/>
      <c r="E415" s="162">
        <v>2.69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60"/>
      <c r="Z415" s="150"/>
      <c r="AA415" s="150"/>
      <c r="AB415" s="150"/>
      <c r="AC415" s="150"/>
      <c r="AD415" s="150"/>
      <c r="AE415" s="150"/>
      <c r="AF415" s="150"/>
      <c r="AG415" s="150" t="s">
        <v>169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3" x14ac:dyDescent="0.2">
      <c r="A416" s="157"/>
      <c r="B416" s="158"/>
      <c r="C416" s="190" t="s">
        <v>730</v>
      </c>
      <c r="D416" s="161"/>
      <c r="E416" s="162">
        <v>1.01</v>
      </c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60"/>
      <c r="Z416" s="150"/>
      <c r="AA416" s="150"/>
      <c r="AB416" s="150"/>
      <c r="AC416" s="150"/>
      <c r="AD416" s="150"/>
      <c r="AE416" s="150"/>
      <c r="AF416" s="150"/>
      <c r="AG416" s="150" t="s">
        <v>169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3" x14ac:dyDescent="0.2">
      <c r="A417" s="157"/>
      <c r="B417" s="158"/>
      <c r="C417" s="190" t="s">
        <v>731</v>
      </c>
      <c r="D417" s="161"/>
      <c r="E417" s="162">
        <v>12.83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60"/>
      <c r="Z417" s="150"/>
      <c r="AA417" s="150"/>
      <c r="AB417" s="150"/>
      <c r="AC417" s="150"/>
      <c r="AD417" s="150"/>
      <c r="AE417" s="150"/>
      <c r="AF417" s="150"/>
      <c r="AG417" s="150" t="s">
        <v>169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81">
        <v>229</v>
      </c>
      <c r="B418" s="182" t="s">
        <v>732</v>
      </c>
      <c r="C418" s="192" t="s">
        <v>733</v>
      </c>
      <c r="D418" s="183" t="s">
        <v>165</v>
      </c>
      <c r="E418" s="184">
        <v>25.526949999999999</v>
      </c>
      <c r="F418" s="185"/>
      <c r="G418" s="186">
        <f>ROUND(E418*F418,2)</f>
        <v>0</v>
      </c>
      <c r="H418" s="185"/>
      <c r="I418" s="186">
        <f>ROUND(E418*H418,2)</f>
        <v>0</v>
      </c>
      <c r="J418" s="185"/>
      <c r="K418" s="186">
        <f>ROUND(E418*J418,2)</f>
        <v>0</v>
      </c>
      <c r="L418" s="186">
        <v>15</v>
      </c>
      <c r="M418" s="186">
        <f>G418*(1+L418/100)</f>
        <v>0</v>
      </c>
      <c r="N418" s="184">
        <v>1.0000000000000001E-5</v>
      </c>
      <c r="O418" s="184">
        <f>ROUND(E418*N418,2)</f>
        <v>0</v>
      </c>
      <c r="P418" s="184">
        <v>0</v>
      </c>
      <c r="Q418" s="184">
        <f>ROUND(E418*P418,2)</f>
        <v>0</v>
      </c>
      <c r="R418" s="186" t="s">
        <v>726</v>
      </c>
      <c r="S418" s="186" t="s">
        <v>156</v>
      </c>
      <c r="T418" s="187" t="s">
        <v>156</v>
      </c>
      <c r="U418" s="160">
        <v>4.4999999999999998E-2</v>
      </c>
      <c r="V418" s="160">
        <f>ROUND(E418*U418,2)</f>
        <v>1.1499999999999999</v>
      </c>
      <c r="W418" s="160"/>
      <c r="X418" s="160"/>
      <c r="Y418" s="160" t="s">
        <v>157</v>
      </c>
      <c r="Z418" s="150"/>
      <c r="AA418" s="150"/>
      <c r="AB418" s="150"/>
      <c r="AC418" s="150"/>
      <c r="AD418" s="150"/>
      <c r="AE418" s="150"/>
      <c r="AF418" s="150"/>
      <c r="AG418" s="150" t="s">
        <v>158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81">
        <v>230</v>
      </c>
      <c r="B419" s="182" t="s">
        <v>734</v>
      </c>
      <c r="C419" s="192" t="s">
        <v>735</v>
      </c>
      <c r="D419" s="183" t="s">
        <v>165</v>
      </c>
      <c r="E419" s="184">
        <v>25.526949999999999</v>
      </c>
      <c r="F419" s="185"/>
      <c r="G419" s="186">
        <f>ROUND(E419*F419,2)</f>
        <v>0</v>
      </c>
      <c r="H419" s="185"/>
      <c r="I419" s="186">
        <f>ROUND(E419*H419,2)</f>
        <v>0</v>
      </c>
      <c r="J419" s="185"/>
      <c r="K419" s="186">
        <f>ROUND(E419*J419,2)</f>
        <v>0</v>
      </c>
      <c r="L419" s="186">
        <v>15</v>
      </c>
      <c r="M419" s="186">
        <f>G419*(1+L419/100)</f>
        <v>0</v>
      </c>
      <c r="N419" s="184">
        <v>6.9999999999999994E-5</v>
      </c>
      <c r="O419" s="184">
        <f>ROUND(E419*N419,2)</f>
        <v>0</v>
      </c>
      <c r="P419" s="184">
        <v>0</v>
      </c>
      <c r="Q419" s="184">
        <f>ROUND(E419*P419,2)</f>
        <v>0</v>
      </c>
      <c r="R419" s="186" t="s">
        <v>726</v>
      </c>
      <c r="S419" s="186" t="s">
        <v>156</v>
      </c>
      <c r="T419" s="187" t="s">
        <v>156</v>
      </c>
      <c r="U419" s="160">
        <v>0.14399999999999999</v>
      </c>
      <c r="V419" s="160">
        <f>ROUND(E419*U419,2)</f>
        <v>3.68</v>
      </c>
      <c r="W419" s="160"/>
      <c r="X419" s="160"/>
      <c r="Y419" s="160" t="s">
        <v>157</v>
      </c>
      <c r="Z419" s="150"/>
      <c r="AA419" s="150"/>
      <c r="AB419" s="150"/>
      <c r="AC419" s="150"/>
      <c r="AD419" s="150"/>
      <c r="AE419" s="150"/>
      <c r="AF419" s="150"/>
      <c r="AG419" s="150" t="s">
        <v>158</v>
      </c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73">
        <v>231</v>
      </c>
      <c r="B420" s="174" t="s">
        <v>736</v>
      </c>
      <c r="C420" s="189" t="s">
        <v>737</v>
      </c>
      <c r="D420" s="175" t="s">
        <v>165</v>
      </c>
      <c r="E420" s="176">
        <v>25.526949999999999</v>
      </c>
      <c r="F420" s="177"/>
      <c r="G420" s="178">
        <f>ROUND(E420*F420,2)</f>
        <v>0</v>
      </c>
      <c r="H420" s="177"/>
      <c r="I420" s="178">
        <f>ROUND(E420*H420,2)</f>
        <v>0</v>
      </c>
      <c r="J420" s="177"/>
      <c r="K420" s="178">
        <f>ROUND(E420*J420,2)</f>
        <v>0</v>
      </c>
      <c r="L420" s="178">
        <v>15</v>
      </c>
      <c r="M420" s="178">
        <f>G420*(1+L420/100)</f>
        <v>0</v>
      </c>
      <c r="N420" s="176">
        <v>2.5000000000000001E-4</v>
      </c>
      <c r="O420" s="176">
        <f>ROUND(E420*N420,2)</f>
        <v>0.01</v>
      </c>
      <c r="P420" s="176">
        <v>0</v>
      </c>
      <c r="Q420" s="176">
        <f>ROUND(E420*P420,2)</f>
        <v>0</v>
      </c>
      <c r="R420" s="178" t="s">
        <v>726</v>
      </c>
      <c r="S420" s="178" t="s">
        <v>156</v>
      </c>
      <c r="T420" s="179" t="s">
        <v>156</v>
      </c>
      <c r="U420" s="160">
        <v>0.30599999999999999</v>
      </c>
      <c r="V420" s="160">
        <f>ROUND(E420*U420,2)</f>
        <v>7.81</v>
      </c>
      <c r="W420" s="160"/>
      <c r="X420" s="160"/>
      <c r="Y420" s="160" t="s">
        <v>157</v>
      </c>
      <c r="Z420" s="150"/>
      <c r="AA420" s="150"/>
      <c r="AB420" s="150"/>
      <c r="AC420" s="150"/>
      <c r="AD420" s="150"/>
      <c r="AE420" s="150"/>
      <c r="AF420" s="150"/>
      <c r="AG420" s="150" t="s">
        <v>158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2" x14ac:dyDescent="0.2">
      <c r="A421" s="157"/>
      <c r="B421" s="158"/>
      <c r="C421" s="255" t="s">
        <v>738</v>
      </c>
      <c r="D421" s="256"/>
      <c r="E421" s="256"/>
      <c r="F421" s="256"/>
      <c r="G421" s="256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60"/>
      <c r="Z421" s="150"/>
      <c r="AA421" s="150"/>
      <c r="AB421" s="150"/>
      <c r="AC421" s="150"/>
      <c r="AD421" s="150"/>
      <c r="AE421" s="150"/>
      <c r="AF421" s="150"/>
      <c r="AG421" s="150" t="s">
        <v>160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73">
        <v>232</v>
      </c>
      <c r="B422" s="174" t="s">
        <v>739</v>
      </c>
      <c r="C422" s="189" t="s">
        <v>740</v>
      </c>
      <c r="D422" s="175" t="s">
        <v>165</v>
      </c>
      <c r="E422" s="176">
        <v>25.526949999999999</v>
      </c>
      <c r="F422" s="177"/>
      <c r="G422" s="178">
        <f>ROUND(E422*F422,2)</f>
        <v>0</v>
      </c>
      <c r="H422" s="177"/>
      <c r="I422" s="178">
        <f>ROUND(E422*H422,2)</f>
        <v>0</v>
      </c>
      <c r="J422" s="177"/>
      <c r="K422" s="178">
        <f>ROUND(E422*J422,2)</f>
        <v>0</v>
      </c>
      <c r="L422" s="178">
        <v>15</v>
      </c>
      <c r="M422" s="178">
        <f>G422*(1+L422/100)</f>
        <v>0</v>
      </c>
      <c r="N422" s="176">
        <v>2.3000000000000001E-4</v>
      </c>
      <c r="O422" s="176">
        <f>ROUND(E422*N422,2)</f>
        <v>0.01</v>
      </c>
      <c r="P422" s="176">
        <v>0</v>
      </c>
      <c r="Q422" s="176">
        <f>ROUND(E422*P422,2)</f>
        <v>0</v>
      </c>
      <c r="R422" s="178" t="s">
        <v>726</v>
      </c>
      <c r="S422" s="178" t="s">
        <v>156</v>
      </c>
      <c r="T422" s="179" t="s">
        <v>156</v>
      </c>
      <c r="U422" s="160">
        <v>0.188</v>
      </c>
      <c r="V422" s="160">
        <f>ROUND(E422*U422,2)</f>
        <v>4.8</v>
      </c>
      <c r="W422" s="160"/>
      <c r="X422" s="160"/>
      <c r="Y422" s="160" t="s">
        <v>157</v>
      </c>
      <c r="Z422" s="150"/>
      <c r="AA422" s="150"/>
      <c r="AB422" s="150"/>
      <c r="AC422" s="150"/>
      <c r="AD422" s="150"/>
      <c r="AE422" s="150"/>
      <c r="AF422" s="150"/>
      <c r="AG422" s="150" t="s">
        <v>158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2" x14ac:dyDescent="0.2">
      <c r="A423" s="157"/>
      <c r="B423" s="158"/>
      <c r="C423" s="255" t="s">
        <v>738</v>
      </c>
      <c r="D423" s="256"/>
      <c r="E423" s="256"/>
      <c r="F423" s="256"/>
      <c r="G423" s="256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60"/>
      <c r="Z423" s="150"/>
      <c r="AA423" s="150"/>
      <c r="AB423" s="150"/>
      <c r="AC423" s="150"/>
      <c r="AD423" s="150"/>
      <c r="AE423" s="150"/>
      <c r="AF423" s="150"/>
      <c r="AG423" s="150" t="s">
        <v>160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81">
        <v>233</v>
      </c>
      <c r="B424" s="182" t="s">
        <v>741</v>
      </c>
      <c r="C424" s="192" t="s">
        <v>742</v>
      </c>
      <c r="D424" s="183" t="s">
        <v>165</v>
      </c>
      <c r="E424" s="184">
        <v>25.526949999999999</v>
      </c>
      <c r="F424" s="185"/>
      <c r="G424" s="186">
        <f>ROUND(E424*F424,2)</f>
        <v>0</v>
      </c>
      <c r="H424" s="185"/>
      <c r="I424" s="186">
        <f>ROUND(E424*H424,2)</f>
        <v>0</v>
      </c>
      <c r="J424" s="185"/>
      <c r="K424" s="186">
        <f>ROUND(E424*J424,2)</f>
        <v>0</v>
      </c>
      <c r="L424" s="186">
        <v>15</v>
      </c>
      <c r="M424" s="186">
        <f>G424*(1+L424/100)</f>
        <v>0</v>
      </c>
      <c r="N424" s="184">
        <v>0</v>
      </c>
      <c r="O424" s="184">
        <f>ROUND(E424*N424,2)</f>
        <v>0</v>
      </c>
      <c r="P424" s="184">
        <v>0</v>
      </c>
      <c r="Q424" s="184">
        <f>ROUND(E424*P424,2)</f>
        <v>0</v>
      </c>
      <c r="R424" s="186"/>
      <c r="S424" s="186" t="s">
        <v>259</v>
      </c>
      <c r="T424" s="187" t="s">
        <v>276</v>
      </c>
      <c r="U424" s="160">
        <v>0</v>
      </c>
      <c r="V424" s="160">
        <f>ROUND(E424*U424,2)</f>
        <v>0</v>
      </c>
      <c r="W424" s="160"/>
      <c r="X424" s="160"/>
      <c r="Y424" s="160" t="s">
        <v>157</v>
      </c>
      <c r="Z424" s="150"/>
      <c r="AA424" s="150"/>
      <c r="AB424" s="150"/>
      <c r="AC424" s="150"/>
      <c r="AD424" s="150"/>
      <c r="AE424" s="150"/>
      <c r="AF424" s="150"/>
      <c r="AG424" s="150" t="s">
        <v>158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ht="22.5" outlineLevel="1" x14ac:dyDescent="0.2">
      <c r="A425" s="173">
        <v>234</v>
      </c>
      <c r="B425" s="174" t="s">
        <v>743</v>
      </c>
      <c r="C425" s="189" t="s">
        <v>744</v>
      </c>
      <c r="D425" s="175" t="s">
        <v>192</v>
      </c>
      <c r="E425" s="176">
        <v>17</v>
      </c>
      <c r="F425" s="177"/>
      <c r="G425" s="178">
        <f>ROUND(E425*F425,2)</f>
        <v>0</v>
      </c>
      <c r="H425" s="177"/>
      <c r="I425" s="178">
        <f>ROUND(E425*H425,2)</f>
        <v>0</v>
      </c>
      <c r="J425" s="177"/>
      <c r="K425" s="178">
        <f>ROUND(E425*J425,2)</f>
        <v>0</v>
      </c>
      <c r="L425" s="178">
        <v>15</v>
      </c>
      <c r="M425" s="178">
        <f>G425*(1+L425/100)</f>
        <v>0</v>
      </c>
      <c r="N425" s="176">
        <v>6.9999999999999994E-5</v>
      </c>
      <c r="O425" s="176">
        <f>ROUND(E425*N425,2)</f>
        <v>0</v>
      </c>
      <c r="P425" s="176">
        <v>0</v>
      </c>
      <c r="Q425" s="176">
        <f>ROUND(E425*P425,2)</f>
        <v>0</v>
      </c>
      <c r="R425" s="178" t="s">
        <v>726</v>
      </c>
      <c r="S425" s="178" t="s">
        <v>156</v>
      </c>
      <c r="T425" s="179" t="s">
        <v>156</v>
      </c>
      <c r="U425" s="160">
        <v>8.6999999999999994E-2</v>
      </c>
      <c r="V425" s="160">
        <f>ROUND(E425*U425,2)</f>
        <v>1.48</v>
      </c>
      <c r="W425" s="160"/>
      <c r="X425" s="160"/>
      <c r="Y425" s="160" t="s">
        <v>157</v>
      </c>
      <c r="Z425" s="150"/>
      <c r="AA425" s="150"/>
      <c r="AB425" s="150"/>
      <c r="AC425" s="150"/>
      <c r="AD425" s="150"/>
      <c r="AE425" s="150"/>
      <c r="AF425" s="150"/>
      <c r="AG425" s="150" t="s">
        <v>158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2" x14ac:dyDescent="0.2">
      <c r="A426" s="157"/>
      <c r="B426" s="158"/>
      <c r="C426" s="255" t="s">
        <v>745</v>
      </c>
      <c r="D426" s="256"/>
      <c r="E426" s="256"/>
      <c r="F426" s="256"/>
      <c r="G426" s="256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60"/>
      <c r="Z426" s="150"/>
      <c r="AA426" s="150"/>
      <c r="AB426" s="150"/>
      <c r="AC426" s="150"/>
      <c r="AD426" s="150"/>
      <c r="AE426" s="150"/>
      <c r="AF426" s="150"/>
      <c r="AG426" s="150" t="s">
        <v>160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ht="22.5" outlineLevel="1" x14ac:dyDescent="0.2">
      <c r="A427" s="173">
        <v>235</v>
      </c>
      <c r="B427" s="174" t="s">
        <v>746</v>
      </c>
      <c r="C427" s="189" t="s">
        <v>747</v>
      </c>
      <c r="D427" s="175" t="s">
        <v>192</v>
      </c>
      <c r="E427" s="176">
        <v>1.4</v>
      </c>
      <c r="F427" s="177"/>
      <c r="G427" s="178">
        <f>ROUND(E427*F427,2)</f>
        <v>0</v>
      </c>
      <c r="H427" s="177"/>
      <c r="I427" s="178">
        <f>ROUND(E427*H427,2)</f>
        <v>0</v>
      </c>
      <c r="J427" s="177"/>
      <c r="K427" s="178">
        <f>ROUND(E427*J427,2)</f>
        <v>0</v>
      </c>
      <c r="L427" s="178">
        <v>15</v>
      </c>
      <c r="M427" s="178">
        <f>G427*(1+L427/100)</f>
        <v>0</v>
      </c>
      <c r="N427" s="176">
        <v>9.0000000000000006E-5</v>
      </c>
      <c r="O427" s="176">
        <f>ROUND(E427*N427,2)</f>
        <v>0</v>
      </c>
      <c r="P427" s="176">
        <v>0</v>
      </c>
      <c r="Q427" s="176">
        <f>ROUND(E427*P427,2)</f>
        <v>0</v>
      </c>
      <c r="R427" s="178" t="s">
        <v>726</v>
      </c>
      <c r="S427" s="178" t="s">
        <v>156</v>
      </c>
      <c r="T427" s="179" t="s">
        <v>156</v>
      </c>
      <c r="U427" s="160">
        <v>0.10299999999999999</v>
      </c>
      <c r="V427" s="160">
        <f>ROUND(E427*U427,2)</f>
        <v>0.14000000000000001</v>
      </c>
      <c r="W427" s="160"/>
      <c r="X427" s="160"/>
      <c r="Y427" s="160" t="s">
        <v>157</v>
      </c>
      <c r="Z427" s="150"/>
      <c r="AA427" s="150"/>
      <c r="AB427" s="150"/>
      <c r="AC427" s="150"/>
      <c r="AD427" s="150"/>
      <c r="AE427" s="150"/>
      <c r="AF427" s="150"/>
      <c r="AG427" s="150" t="s">
        <v>158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2" x14ac:dyDescent="0.2">
      <c r="A428" s="157"/>
      <c r="B428" s="158"/>
      <c r="C428" s="255" t="s">
        <v>745</v>
      </c>
      <c r="D428" s="256"/>
      <c r="E428" s="256"/>
      <c r="F428" s="256"/>
      <c r="G428" s="256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60"/>
      <c r="Z428" s="150"/>
      <c r="AA428" s="150"/>
      <c r="AB428" s="150"/>
      <c r="AC428" s="150"/>
      <c r="AD428" s="150"/>
      <c r="AE428" s="150"/>
      <c r="AF428" s="150"/>
      <c r="AG428" s="150" t="s">
        <v>160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73">
        <v>236</v>
      </c>
      <c r="B429" s="174" t="s">
        <v>748</v>
      </c>
      <c r="C429" s="189" t="s">
        <v>749</v>
      </c>
      <c r="D429" s="175" t="s">
        <v>192</v>
      </c>
      <c r="E429" s="176">
        <v>48</v>
      </c>
      <c r="F429" s="177"/>
      <c r="G429" s="178">
        <f>ROUND(E429*F429,2)</f>
        <v>0</v>
      </c>
      <c r="H429" s="177"/>
      <c r="I429" s="178">
        <f>ROUND(E429*H429,2)</f>
        <v>0</v>
      </c>
      <c r="J429" s="177"/>
      <c r="K429" s="178">
        <f>ROUND(E429*J429,2)</f>
        <v>0</v>
      </c>
      <c r="L429" s="178">
        <v>15</v>
      </c>
      <c r="M429" s="178">
        <f>G429*(1+L429/100)</f>
        <v>0</v>
      </c>
      <c r="N429" s="176">
        <v>3.0000000000000001E-5</v>
      </c>
      <c r="O429" s="176">
        <f>ROUND(E429*N429,2)</f>
        <v>0</v>
      </c>
      <c r="P429" s="176">
        <v>0</v>
      </c>
      <c r="Q429" s="176">
        <f>ROUND(E429*P429,2)</f>
        <v>0</v>
      </c>
      <c r="R429" s="178" t="s">
        <v>726</v>
      </c>
      <c r="S429" s="178" t="s">
        <v>156</v>
      </c>
      <c r="T429" s="179" t="s">
        <v>156</v>
      </c>
      <c r="U429" s="160">
        <v>2.9000000000000001E-2</v>
      </c>
      <c r="V429" s="160">
        <f>ROUND(E429*U429,2)</f>
        <v>1.39</v>
      </c>
      <c r="W429" s="160"/>
      <c r="X429" s="160"/>
      <c r="Y429" s="160" t="s">
        <v>157</v>
      </c>
      <c r="Z429" s="150"/>
      <c r="AA429" s="150"/>
      <c r="AB429" s="150"/>
      <c r="AC429" s="150"/>
      <c r="AD429" s="150"/>
      <c r="AE429" s="150"/>
      <c r="AF429" s="150"/>
      <c r="AG429" s="150" t="s">
        <v>158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2" x14ac:dyDescent="0.2">
      <c r="A430" s="157"/>
      <c r="B430" s="158"/>
      <c r="C430" s="255" t="s">
        <v>745</v>
      </c>
      <c r="D430" s="256"/>
      <c r="E430" s="256"/>
      <c r="F430" s="256"/>
      <c r="G430" s="256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60"/>
      <c r="Z430" s="150"/>
      <c r="AA430" s="150"/>
      <c r="AB430" s="150"/>
      <c r="AC430" s="150"/>
      <c r="AD430" s="150"/>
      <c r="AE430" s="150"/>
      <c r="AF430" s="150"/>
      <c r="AG430" s="150" t="s">
        <v>160</v>
      </c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2" x14ac:dyDescent="0.2">
      <c r="A431" s="157"/>
      <c r="B431" s="158"/>
      <c r="C431" s="190" t="s">
        <v>750</v>
      </c>
      <c r="D431" s="161"/>
      <c r="E431" s="162">
        <v>48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60"/>
      <c r="Z431" s="150"/>
      <c r="AA431" s="150"/>
      <c r="AB431" s="150"/>
      <c r="AC431" s="150"/>
      <c r="AD431" s="150"/>
      <c r="AE431" s="150"/>
      <c r="AF431" s="150"/>
      <c r="AG431" s="150" t="s">
        <v>169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73">
        <v>237</v>
      </c>
      <c r="B432" s="174" t="s">
        <v>751</v>
      </c>
      <c r="C432" s="189" t="s">
        <v>752</v>
      </c>
      <c r="D432" s="175" t="s">
        <v>192</v>
      </c>
      <c r="E432" s="176">
        <v>52</v>
      </c>
      <c r="F432" s="177"/>
      <c r="G432" s="178">
        <f>ROUND(E432*F432,2)</f>
        <v>0</v>
      </c>
      <c r="H432" s="177"/>
      <c r="I432" s="178">
        <f>ROUND(E432*H432,2)</f>
        <v>0</v>
      </c>
      <c r="J432" s="177"/>
      <c r="K432" s="178">
        <f>ROUND(E432*J432,2)</f>
        <v>0</v>
      </c>
      <c r="L432" s="178">
        <v>15</v>
      </c>
      <c r="M432" s="178">
        <f>G432*(1+L432/100)</f>
        <v>0</v>
      </c>
      <c r="N432" s="176">
        <v>4.0000000000000003E-5</v>
      </c>
      <c r="O432" s="176">
        <f>ROUND(E432*N432,2)</f>
        <v>0</v>
      </c>
      <c r="P432" s="176">
        <v>0</v>
      </c>
      <c r="Q432" s="176">
        <f>ROUND(E432*P432,2)</f>
        <v>0</v>
      </c>
      <c r="R432" s="178" t="s">
        <v>726</v>
      </c>
      <c r="S432" s="178" t="s">
        <v>156</v>
      </c>
      <c r="T432" s="179" t="s">
        <v>156</v>
      </c>
      <c r="U432" s="160">
        <v>2.1000000000000001E-2</v>
      </c>
      <c r="V432" s="160">
        <f>ROUND(E432*U432,2)</f>
        <v>1.0900000000000001</v>
      </c>
      <c r="W432" s="160"/>
      <c r="X432" s="160"/>
      <c r="Y432" s="160" t="s">
        <v>157</v>
      </c>
      <c r="Z432" s="150"/>
      <c r="AA432" s="150"/>
      <c r="AB432" s="150"/>
      <c r="AC432" s="150"/>
      <c r="AD432" s="150"/>
      <c r="AE432" s="150"/>
      <c r="AF432" s="150"/>
      <c r="AG432" s="150" t="s">
        <v>158</v>
      </c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2" x14ac:dyDescent="0.2">
      <c r="A433" s="157"/>
      <c r="B433" s="158"/>
      <c r="C433" s="255" t="s">
        <v>745</v>
      </c>
      <c r="D433" s="256"/>
      <c r="E433" s="256"/>
      <c r="F433" s="256"/>
      <c r="G433" s="256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60"/>
      <c r="Z433" s="150"/>
      <c r="AA433" s="150"/>
      <c r="AB433" s="150"/>
      <c r="AC433" s="150"/>
      <c r="AD433" s="150"/>
      <c r="AE433" s="150"/>
      <c r="AF433" s="150"/>
      <c r="AG433" s="150" t="s">
        <v>160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2" x14ac:dyDescent="0.2">
      <c r="A434" s="157"/>
      <c r="B434" s="158"/>
      <c r="C434" s="190" t="s">
        <v>753</v>
      </c>
      <c r="D434" s="161"/>
      <c r="E434" s="162">
        <v>52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60"/>
      <c r="Z434" s="150"/>
      <c r="AA434" s="150"/>
      <c r="AB434" s="150"/>
      <c r="AC434" s="150"/>
      <c r="AD434" s="150"/>
      <c r="AE434" s="150"/>
      <c r="AF434" s="150"/>
      <c r="AG434" s="150" t="s">
        <v>169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x14ac:dyDescent="0.2">
      <c r="A435" s="166" t="s">
        <v>150</v>
      </c>
      <c r="B435" s="167" t="s">
        <v>116</v>
      </c>
      <c r="C435" s="188" t="s">
        <v>117</v>
      </c>
      <c r="D435" s="168"/>
      <c r="E435" s="169"/>
      <c r="F435" s="170"/>
      <c r="G435" s="170">
        <f>SUMIF(AG436:AG446,"&lt;&gt;NOR",G436:G446)</f>
        <v>0</v>
      </c>
      <c r="H435" s="170"/>
      <c r="I435" s="170">
        <f>SUM(I436:I446)</f>
        <v>0</v>
      </c>
      <c r="J435" s="170"/>
      <c r="K435" s="170">
        <f>SUM(K436:K446)</f>
        <v>0</v>
      </c>
      <c r="L435" s="170"/>
      <c r="M435" s="170">
        <f>SUM(M436:M446)</f>
        <v>0</v>
      </c>
      <c r="N435" s="169"/>
      <c r="O435" s="169">
        <f>SUM(O436:O446)</f>
        <v>0.05</v>
      </c>
      <c r="P435" s="169"/>
      <c r="Q435" s="169">
        <f>SUM(Q436:Q446)</f>
        <v>0</v>
      </c>
      <c r="R435" s="170"/>
      <c r="S435" s="170"/>
      <c r="T435" s="171"/>
      <c r="U435" s="165"/>
      <c r="V435" s="165">
        <f>SUM(V436:V446)</f>
        <v>22.97</v>
      </c>
      <c r="W435" s="165"/>
      <c r="X435" s="165"/>
      <c r="Y435" s="165"/>
      <c r="AG435" t="s">
        <v>151</v>
      </c>
    </row>
    <row r="436" spans="1:60" outlineLevel="1" x14ac:dyDescent="0.2">
      <c r="A436" s="173">
        <v>238</v>
      </c>
      <c r="B436" s="174" t="s">
        <v>754</v>
      </c>
      <c r="C436" s="189" t="s">
        <v>755</v>
      </c>
      <c r="D436" s="175" t="s">
        <v>165</v>
      </c>
      <c r="E436" s="176">
        <v>58.896250000000002</v>
      </c>
      <c r="F436" s="177"/>
      <c r="G436" s="178">
        <f>ROUND(E436*F436,2)</f>
        <v>0</v>
      </c>
      <c r="H436" s="177"/>
      <c r="I436" s="178">
        <f>ROUND(E436*H436,2)</f>
        <v>0</v>
      </c>
      <c r="J436" s="177"/>
      <c r="K436" s="178">
        <f>ROUND(E436*J436,2)</f>
        <v>0</v>
      </c>
      <c r="L436" s="178">
        <v>15</v>
      </c>
      <c r="M436" s="178">
        <f>G436*(1+L436/100)</f>
        <v>0</v>
      </c>
      <c r="N436" s="176">
        <v>0</v>
      </c>
      <c r="O436" s="176">
        <f>ROUND(E436*N436,2)</f>
        <v>0</v>
      </c>
      <c r="P436" s="176">
        <v>0</v>
      </c>
      <c r="Q436" s="176">
        <f>ROUND(E436*P436,2)</f>
        <v>0</v>
      </c>
      <c r="R436" s="178" t="s">
        <v>756</v>
      </c>
      <c r="S436" s="178" t="s">
        <v>156</v>
      </c>
      <c r="T436" s="179" t="s">
        <v>156</v>
      </c>
      <c r="U436" s="160">
        <v>2.1999999999999999E-2</v>
      </c>
      <c r="V436" s="160">
        <f>ROUND(E436*U436,2)</f>
        <v>1.3</v>
      </c>
      <c r="W436" s="160"/>
      <c r="X436" s="160"/>
      <c r="Y436" s="160" t="s">
        <v>157</v>
      </c>
      <c r="Z436" s="150"/>
      <c r="AA436" s="150"/>
      <c r="AB436" s="150"/>
      <c r="AC436" s="150"/>
      <c r="AD436" s="150"/>
      <c r="AE436" s="150"/>
      <c r="AF436" s="150"/>
      <c r="AG436" s="150" t="s">
        <v>158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2" x14ac:dyDescent="0.2">
      <c r="A437" s="157"/>
      <c r="B437" s="158"/>
      <c r="C437" s="190" t="s">
        <v>757</v>
      </c>
      <c r="D437" s="161"/>
      <c r="E437" s="162">
        <v>58.9</v>
      </c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60"/>
      <c r="Z437" s="150"/>
      <c r="AA437" s="150"/>
      <c r="AB437" s="150"/>
      <c r="AC437" s="150"/>
      <c r="AD437" s="150"/>
      <c r="AE437" s="150"/>
      <c r="AF437" s="150"/>
      <c r="AG437" s="150" t="s">
        <v>169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81">
        <v>239</v>
      </c>
      <c r="B438" s="182" t="s">
        <v>758</v>
      </c>
      <c r="C438" s="192" t="s">
        <v>759</v>
      </c>
      <c r="D438" s="183" t="s">
        <v>165</v>
      </c>
      <c r="E438" s="184">
        <v>58.896250000000002</v>
      </c>
      <c r="F438" s="185"/>
      <c r="G438" s="186">
        <f>ROUND(E438*F438,2)</f>
        <v>0</v>
      </c>
      <c r="H438" s="185"/>
      <c r="I438" s="186">
        <f>ROUND(E438*H438,2)</f>
        <v>0</v>
      </c>
      <c r="J438" s="185"/>
      <c r="K438" s="186">
        <f>ROUND(E438*J438,2)</f>
        <v>0</v>
      </c>
      <c r="L438" s="186">
        <v>15</v>
      </c>
      <c r="M438" s="186">
        <f>G438*(1+L438/100)</f>
        <v>0</v>
      </c>
      <c r="N438" s="184">
        <v>0</v>
      </c>
      <c r="O438" s="184">
        <f>ROUND(E438*N438,2)</f>
        <v>0</v>
      </c>
      <c r="P438" s="184">
        <v>0</v>
      </c>
      <c r="Q438" s="184">
        <f>ROUND(E438*P438,2)</f>
        <v>0</v>
      </c>
      <c r="R438" s="186" t="s">
        <v>756</v>
      </c>
      <c r="S438" s="186" t="s">
        <v>156</v>
      </c>
      <c r="T438" s="187" t="s">
        <v>156</v>
      </c>
      <c r="U438" s="160">
        <v>4.6010000000000002E-2</v>
      </c>
      <c r="V438" s="160">
        <f>ROUND(E438*U438,2)</f>
        <v>2.71</v>
      </c>
      <c r="W438" s="160"/>
      <c r="X438" s="160"/>
      <c r="Y438" s="160" t="s">
        <v>157</v>
      </c>
      <c r="Z438" s="150"/>
      <c r="AA438" s="150"/>
      <c r="AB438" s="150"/>
      <c r="AC438" s="150"/>
      <c r="AD438" s="150"/>
      <c r="AE438" s="150"/>
      <c r="AF438" s="150"/>
      <c r="AG438" s="150" t="s">
        <v>158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73">
        <v>240</v>
      </c>
      <c r="B439" s="174" t="s">
        <v>760</v>
      </c>
      <c r="C439" s="189" t="s">
        <v>761</v>
      </c>
      <c r="D439" s="175" t="s">
        <v>165</v>
      </c>
      <c r="E439" s="176">
        <v>38.75</v>
      </c>
      <c r="F439" s="177"/>
      <c r="G439" s="178">
        <f>ROUND(E439*F439,2)</f>
        <v>0</v>
      </c>
      <c r="H439" s="177"/>
      <c r="I439" s="178">
        <f>ROUND(E439*H439,2)</f>
        <v>0</v>
      </c>
      <c r="J439" s="177"/>
      <c r="K439" s="178">
        <f>ROUND(E439*J439,2)</f>
        <v>0</v>
      </c>
      <c r="L439" s="178">
        <v>15</v>
      </c>
      <c r="M439" s="178">
        <f>G439*(1+L439/100)</f>
        <v>0</v>
      </c>
      <c r="N439" s="176">
        <v>0</v>
      </c>
      <c r="O439" s="176">
        <f>ROUND(E439*N439,2)</f>
        <v>0</v>
      </c>
      <c r="P439" s="176">
        <v>0</v>
      </c>
      <c r="Q439" s="176">
        <f>ROUND(E439*P439,2)</f>
        <v>0</v>
      </c>
      <c r="R439" s="178" t="s">
        <v>756</v>
      </c>
      <c r="S439" s="178" t="s">
        <v>156</v>
      </c>
      <c r="T439" s="179" t="s">
        <v>156</v>
      </c>
      <c r="U439" s="160">
        <v>0.02</v>
      </c>
      <c r="V439" s="160">
        <f>ROUND(E439*U439,2)</f>
        <v>0.78</v>
      </c>
      <c r="W439" s="160"/>
      <c r="X439" s="160"/>
      <c r="Y439" s="160" t="s">
        <v>157</v>
      </c>
      <c r="Z439" s="150"/>
      <c r="AA439" s="150"/>
      <c r="AB439" s="150"/>
      <c r="AC439" s="150"/>
      <c r="AD439" s="150"/>
      <c r="AE439" s="150"/>
      <c r="AF439" s="150"/>
      <c r="AG439" s="150" t="s">
        <v>158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2" x14ac:dyDescent="0.2">
      <c r="A440" s="157"/>
      <c r="B440" s="158"/>
      <c r="C440" s="190" t="s">
        <v>175</v>
      </c>
      <c r="D440" s="161"/>
      <c r="E440" s="162">
        <v>9.02</v>
      </c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60"/>
      <c r="Z440" s="150"/>
      <c r="AA440" s="150"/>
      <c r="AB440" s="150"/>
      <c r="AC440" s="150"/>
      <c r="AD440" s="150"/>
      <c r="AE440" s="150"/>
      <c r="AF440" s="150"/>
      <c r="AG440" s="150" t="s">
        <v>169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3" x14ac:dyDescent="0.2">
      <c r="A441" s="157"/>
      <c r="B441" s="158"/>
      <c r="C441" s="190" t="s">
        <v>762</v>
      </c>
      <c r="D441" s="161"/>
      <c r="E441" s="162">
        <v>33.770000000000003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60"/>
      <c r="Z441" s="150"/>
      <c r="AA441" s="150"/>
      <c r="AB441" s="150"/>
      <c r="AC441" s="150"/>
      <c r="AD441" s="150"/>
      <c r="AE441" s="150"/>
      <c r="AF441" s="150"/>
      <c r="AG441" s="150" t="s">
        <v>169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3" x14ac:dyDescent="0.2">
      <c r="A442" s="157"/>
      <c r="B442" s="158"/>
      <c r="C442" s="190" t="s">
        <v>183</v>
      </c>
      <c r="D442" s="161"/>
      <c r="E442" s="162">
        <v>-4.04</v>
      </c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60"/>
      <c r="Z442" s="150"/>
      <c r="AA442" s="150"/>
      <c r="AB442" s="150"/>
      <c r="AC442" s="150"/>
      <c r="AD442" s="150"/>
      <c r="AE442" s="150"/>
      <c r="AF442" s="150"/>
      <c r="AG442" s="150" t="s">
        <v>169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81">
        <v>241</v>
      </c>
      <c r="B443" s="182" t="s">
        <v>763</v>
      </c>
      <c r="C443" s="192" t="s">
        <v>764</v>
      </c>
      <c r="D443" s="183" t="s">
        <v>165</v>
      </c>
      <c r="E443" s="184">
        <v>38.75</v>
      </c>
      <c r="F443" s="185"/>
      <c r="G443" s="186">
        <f>ROUND(E443*F443,2)</f>
        <v>0</v>
      </c>
      <c r="H443" s="185"/>
      <c r="I443" s="186">
        <f>ROUND(E443*H443,2)</f>
        <v>0</v>
      </c>
      <c r="J443" s="185"/>
      <c r="K443" s="186">
        <f>ROUND(E443*J443,2)</f>
        <v>0</v>
      </c>
      <c r="L443" s="186">
        <v>15</v>
      </c>
      <c r="M443" s="186">
        <f>G443*(1+L443/100)</f>
        <v>0</v>
      </c>
      <c r="N443" s="184">
        <v>0</v>
      </c>
      <c r="O443" s="184">
        <f>ROUND(E443*N443,2)</f>
        <v>0</v>
      </c>
      <c r="P443" s="184">
        <v>0</v>
      </c>
      <c r="Q443" s="184">
        <f>ROUND(E443*P443,2)</f>
        <v>0</v>
      </c>
      <c r="R443" s="186" t="s">
        <v>756</v>
      </c>
      <c r="S443" s="186" t="s">
        <v>156</v>
      </c>
      <c r="T443" s="187" t="s">
        <v>156</v>
      </c>
      <c r="U443" s="160">
        <v>4.3220000000000001E-2</v>
      </c>
      <c r="V443" s="160">
        <f>ROUND(E443*U443,2)</f>
        <v>1.67</v>
      </c>
      <c r="W443" s="160"/>
      <c r="X443" s="160"/>
      <c r="Y443" s="160" t="s">
        <v>157</v>
      </c>
      <c r="Z443" s="150"/>
      <c r="AA443" s="150"/>
      <c r="AB443" s="150"/>
      <c r="AC443" s="150"/>
      <c r="AD443" s="150"/>
      <c r="AE443" s="150"/>
      <c r="AF443" s="150"/>
      <c r="AG443" s="150" t="s">
        <v>158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73">
        <v>242</v>
      </c>
      <c r="B444" s="174" t="s">
        <v>765</v>
      </c>
      <c r="C444" s="189" t="s">
        <v>766</v>
      </c>
      <c r="D444" s="175" t="s">
        <v>165</v>
      </c>
      <c r="E444" s="176">
        <v>122.8875</v>
      </c>
      <c r="F444" s="177"/>
      <c r="G444" s="178">
        <f>ROUND(E444*F444,2)</f>
        <v>0</v>
      </c>
      <c r="H444" s="177"/>
      <c r="I444" s="178">
        <f>ROUND(E444*H444,2)</f>
        <v>0</v>
      </c>
      <c r="J444" s="177"/>
      <c r="K444" s="178">
        <f>ROUND(E444*J444,2)</f>
        <v>0</v>
      </c>
      <c r="L444" s="178">
        <v>15</v>
      </c>
      <c r="M444" s="178">
        <f>G444*(1+L444/100)</f>
        <v>0</v>
      </c>
      <c r="N444" s="176">
        <v>1E-4</v>
      </c>
      <c r="O444" s="176">
        <f>ROUND(E444*N444,2)</f>
        <v>0.01</v>
      </c>
      <c r="P444" s="176">
        <v>0</v>
      </c>
      <c r="Q444" s="176">
        <f>ROUND(E444*P444,2)</f>
        <v>0</v>
      </c>
      <c r="R444" s="178" t="s">
        <v>756</v>
      </c>
      <c r="S444" s="178" t="s">
        <v>156</v>
      </c>
      <c r="T444" s="179" t="s">
        <v>156</v>
      </c>
      <c r="U444" s="160">
        <v>3.2480000000000002E-2</v>
      </c>
      <c r="V444" s="160">
        <f>ROUND(E444*U444,2)</f>
        <v>3.99</v>
      </c>
      <c r="W444" s="160"/>
      <c r="X444" s="160"/>
      <c r="Y444" s="160" t="s">
        <v>157</v>
      </c>
      <c r="Z444" s="150"/>
      <c r="AA444" s="150"/>
      <c r="AB444" s="150"/>
      <c r="AC444" s="150"/>
      <c r="AD444" s="150"/>
      <c r="AE444" s="150"/>
      <c r="AF444" s="150"/>
      <c r="AG444" s="150" t="s">
        <v>158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2" x14ac:dyDescent="0.2">
      <c r="A445" s="157"/>
      <c r="B445" s="158"/>
      <c r="C445" s="190" t="s">
        <v>767</v>
      </c>
      <c r="D445" s="161"/>
      <c r="E445" s="162">
        <v>122.89</v>
      </c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60"/>
      <c r="Z445" s="150"/>
      <c r="AA445" s="150"/>
      <c r="AB445" s="150"/>
      <c r="AC445" s="150"/>
      <c r="AD445" s="150"/>
      <c r="AE445" s="150"/>
      <c r="AF445" s="150"/>
      <c r="AG445" s="150" t="s">
        <v>169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81">
        <v>243</v>
      </c>
      <c r="B446" s="182" t="s">
        <v>768</v>
      </c>
      <c r="C446" s="192" t="s">
        <v>769</v>
      </c>
      <c r="D446" s="183" t="s">
        <v>165</v>
      </c>
      <c r="E446" s="184">
        <v>122.8875</v>
      </c>
      <c r="F446" s="185"/>
      <c r="G446" s="186">
        <f>ROUND(E446*F446,2)</f>
        <v>0</v>
      </c>
      <c r="H446" s="185"/>
      <c r="I446" s="186">
        <f>ROUND(E446*H446,2)</f>
        <v>0</v>
      </c>
      <c r="J446" s="185"/>
      <c r="K446" s="186">
        <f>ROUND(E446*J446,2)</f>
        <v>0</v>
      </c>
      <c r="L446" s="186">
        <v>15</v>
      </c>
      <c r="M446" s="186">
        <f>G446*(1+L446/100)</f>
        <v>0</v>
      </c>
      <c r="N446" s="184">
        <v>3.1E-4</v>
      </c>
      <c r="O446" s="184">
        <f>ROUND(E446*N446,2)</f>
        <v>0.04</v>
      </c>
      <c r="P446" s="184">
        <v>0</v>
      </c>
      <c r="Q446" s="184">
        <f>ROUND(E446*P446,2)</f>
        <v>0</v>
      </c>
      <c r="R446" s="186" t="s">
        <v>756</v>
      </c>
      <c r="S446" s="186" t="s">
        <v>156</v>
      </c>
      <c r="T446" s="187" t="s">
        <v>156</v>
      </c>
      <c r="U446" s="160">
        <v>0.10191</v>
      </c>
      <c r="V446" s="160">
        <f>ROUND(E446*U446,2)</f>
        <v>12.52</v>
      </c>
      <c r="W446" s="160"/>
      <c r="X446" s="160"/>
      <c r="Y446" s="160" t="s">
        <v>157</v>
      </c>
      <c r="Z446" s="150"/>
      <c r="AA446" s="150"/>
      <c r="AB446" s="150"/>
      <c r="AC446" s="150"/>
      <c r="AD446" s="150"/>
      <c r="AE446" s="150"/>
      <c r="AF446" s="150"/>
      <c r="AG446" s="150" t="s">
        <v>158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x14ac:dyDescent="0.2">
      <c r="A447" s="166" t="s">
        <v>150</v>
      </c>
      <c r="B447" s="167" t="s">
        <v>118</v>
      </c>
      <c r="C447" s="188" t="s">
        <v>119</v>
      </c>
      <c r="D447" s="168"/>
      <c r="E447" s="169"/>
      <c r="F447" s="170"/>
      <c r="G447" s="170">
        <f>SUMIF(AG448:AG495,"&lt;&gt;NOR",G448:G495)</f>
        <v>0</v>
      </c>
      <c r="H447" s="170"/>
      <c r="I447" s="170">
        <f>SUM(I448:I495)</f>
        <v>0</v>
      </c>
      <c r="J447" s="170"/>
      <c r="K447" s="170">
        <f>SUM(K448:K495)</f>
        <v>0</v>
      </c>
      <c r="L447" s="170"/>
      <c r="M447" s="170">
        <f>SUM(M448:M495)</f>
        <v>0</v>
      </c>
      <c r="N447" s="169"/>
      <c r="O447" s="169">
        <f>SUM(O448:O495)</f>
        <v>0.04</v>
      </c>
      <c r="P447" s="169"/>
      <c r="Q447" s="169">
        <f>SUM(Q448:Q495)</f>
        <v>0.05</v>
      </c>
      <c r="R447" s="170"/>
      <c r="S447" s="170"/>
      <c r="T447" s="171"/>
      <c r="U447" s="165"/>
      <c r="V447" s="165">
        <f>SUM(V448:V495)</f>
        <v>16</v>
      </c>
      <c r="W447" s="165"/>
      <c r="X447" s="165"/>
      <c r="Y447" s="165"/>
      <c r="AG447" t="s">
        <v>151</v>
      </c>
    </row>
    <row r="448" spans="1:60" outlineLevel="1" x14ac:dyDescent="0.2">
      <c r="A448" s="173">
        <v>244</v>
      </c>
      <c r="B448" s="174" t="s">
        <v>770</v>
      </c>
      <c r="C448" s="189" t="s">
        <v>771</v>
      </c>
      <c r="D448" s="175" t="s">
        <v>154</v>
      </c>
      <c r="E448" s="176">
        <v>1</v>
      </c>
      <c r="F448" s="177"/>
      <c r="G448" s="178">
        <f>ROUND(E448*F448,2)</f>
        <v>0</v>
      </c>
      <c r="H448" s="177"/>
      <c r="I448" s="178">
        <f>ROUND(E448*H448,2)</f>
        <v>0</v>
      </c>
      <c r="J448" s="177"/>
      <c r="K448" s="178">
        <f>ROUND(E448*J448,2)</f>
        <v>0</v>
      </c>
      <c r="L448" s="178">
        <v>15</v>
      </c>
      <c r="M448" s="178">
        <f>G448*(1+L448/100)</f>
        <v>0</v>
      </c>
      <c r="N448" s="176">
        <v>0</v>
      </c>
      <c r="O448" s="176">
        <f>ROUND(E448*N448,2)</f>
        <v>0</v>
      </c>
      <c r="P448" s="176">
        <v>0</v>
      </c>
      <c r="Q448" s="176">
        <f>ROUND(E448*P448,2)</f>
        <v>0</v>
      </c>
      <c r="R448" s="178"/>
      <c r="S448" s="178" t="s">
        <v>259</v>
      </c>
      <c r="T448" s="179" t="s">
        <v>226</v>
      </c>
      <c r="U448" s="160">
        <v>0</v>
      </c>
      <c r="V448" s="160">
        <f>ROUND(E448*U448,2)</f>
        <v>0</v>
      </c>
      <c r="W448" s="160"/>
      <c r="X448" s="160"/>
      <c r="Y448" s="160" t="s">
        <v>157</v>
      </c>
      <c r="Z448" s="150"/>
      <c r="AA448" s="150"/>
      <c r="AB448" s="150"/>
      <c r="AC448" s="150"/>
      <c r="AD448" s="150"/>
      <c r="AE448" s="150"/>
      <c r="AF448" s="150"/>
      <c r="AG448" s="150" t="s">
        <v>158</v>
      </c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2" x14ac:dyDescent="0.2">
      <c r="A449" s="157"/>
      <c r="B449" s="158"/>
      <c r="C449" s="253" t="s">
        <v>772</v>
      </c>
      <c r="D449" s="254"/>
      <c r="E449" s="254"/>
      <c r="F449" s="254"/>
      <c r="G449" s="254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60"/>
      <c r="Z449" s="150"/>
      <c r="AA449" s="150"/>
      <c r="AB449" s="150"/>
      <c r="AC449" s="150"/>
      <c r="AD449" s="150"/>
      <c r="AE449" s="150"/>
      <c r="AF449" s="150"/>
      <c r="AG449" s="150" t="s">
        <v>162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80" t="str">
        <f>C449</f>
        <v>Demontáž stávajícího rozvaděče, úprava/doplnění dle schema rozvaděče a popisu v TZ, opětovná montáž rozvaděče.</v>
      </c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81">
        <v>245</v>
      </c>
      <c r="B450" s="182" t="s">
        <v>773</v>
      </c>
      <c r="C450" s="192" t="s">
        <v>774</v>
      </c>
      <c r="D450" s="183" t="s">
        <v>154</v>
      </c>
      <c r="E450" s="184">
        <v>1</v>
      </c>
      <c r="F450" s="185"/>
      <c r="G450" s="186">
        <f>ROUND(E450*F450,2)</f>
        <v>0</v>
      </c>
      <c r="H450" s="185"/>
      <c r="I450" s="186">
        <f>ROUND(E450*H450,2)</f>
        <v>0</v>
      </c>
      <c r="J450" s="185"/>
      <c r="K450" s="186">
        <f>ROUND(E450*J450,2)</f>
        <v>0</v>
      </c>
      <c r="L450" s="186">
        <v>15</v>
      </c>
      <c r="M450" s="186">
        <f>G450*(1+L450/100)</f>
        <v>0</v>
      </c>
      <c r="N450" s="184">
        <v>0</v>
      </c>
      <c r="O450" s="184">
        <f>ROUND(E450*N450,2)</f>
        <v>0</v>
      </c>
      <c r="P450" s="184">
        <v>0</v>
      </c>
      <c r="Q450" s="184">
        <f>ROUND(E450*P450,2)</f>
        <v>0</v>
      </c>
      <c r="R450" s="186"/>
      <c r="S450" s="186" t="s">
        <v>259</v>
      </c>
      <c r="T450" s="187" t="s">
        <v>226</v>
      </c>
      <c r="U450" s="160">
        <v>0</v>
      </c>
      <c r="V450" s="160">
        <f>ROUND(E450*U450,2)</f>
        <v>0</v>
      </c>
      <c r="W450" s="160"/>
      <c r="X450" s="160"/>
      <c r="Y450" s="160" t="s">
        <v>157</v>
      </c>
      <c r="Z450" s="150"/>
      <c r="AA450" s="150"/>
      <c r="AB450" s="150"/>
      <c r="AC450" s="150"/>
      <c r="AD450" s="150"/>
      <c r="AE450" s="150"/>
      <c r="AF450" s="150"/>
      <c r="AG450" s="150" t="s">
        <v>158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73">
        <v>246</v>
      </c>
      <c r="B451" s="174" t="s">
        <v>775</v>
      </c>
      <c r="C451" s="189" t="s">
        <v>776</v>
      </c>
      <c r="D451" s="175" t="s">
        <v>154</v>
      </c>
      <c r="E451" s="176">
        <v>3</v>
      </c>
      <c r="F451" s="177"/>
      <c r="G451" s="178">
        <f>ROUND(E451*F451,2)</f>
        <v>0</v>
      </c>
      <c r="H451" s="177"/>
      <c r="I451" s="178">
        <f>ROUND(E451*H451,2)</f>
        <v>0</v>
      </c>
      <c r="J451" s="177"/>
      <c r="K451" s="178">
        <f>ROUND(E451*J451,2)</f>
        <v>0</v>
      </c>
      <c r="L451" s="178">
        <v>15</v>
      </c>
      <c r="M451" s="178">
        <f>G451*(1+L451/100)</f>
        <v>0</v>
      </c>
      <c r="N451" s="176">
        <v>0</v>
      </c>
      <c r="O451" s="176">
        <f>ROUND(E451*N451,2)</f>
        <v>0</v>
      </c>
      <c r="P451" s="176">
        <v>0</v>
      </c>
      <c r="Q451" s="176">
        <f>ROUND(E451*P451,2)</f>
        <v>0</v>
      </c>
      <c r="R451" s="178"/>
      <c r="S451" s="178" t="s">
        <v>259</v>
      </c>
      <c r="T451" s="179" t="s">
        <v>226</v>
      </c>
      <c r="U451" s="160">
        <v>0</v>
      </c>
      <c r="V451" s="160">
        <f>ROUND(E451*U451,2)</f>
        <v>0</v>
      </c>
      <c r="W451" s="160"/>
      <c r="X451" s="160"/>
      <c r="Y451" s="160" t="s">
        <v>157</v>
      </c>
      <c r="Z451" s="150"/>
      <c r="AA451" s="150"/>
      <c r="AB451" s="150"/>
      <c r="AC451" s="150"/>
      <c r="AD451" s="150"/>
      <c r="AE451" s="150"/>
      <c r="AF451" s="150"/>
      <c r="AG451" s="150" t="s">
        <v>158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2" x14ac:dyDescent="0.2">
      <c r="A452" s="157"/>
      <c r="B452" s="158"/>
      <c r="C452" s="253" t="s">
        <v>777</v>
      </c>
      <c r="D452" s="254"/>
      <c r="E452" s="254"/>
      <c r="F452" s="254"/>
      <c r="G452" s="254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60"/>
      <c r="Z452" s="150"/>
      <c r="AA452" s="150"/>
      <c r="AB452" s="150"/>
      <c r="AC452" s="150"/>
      <c r="AD452" s="150"/>
      <c r="AE452" s="150"/>
      <c r="AF452" s="150"/>
      <c r="AG452" s="150" t="s">
        <v>162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80" t="str">
        <f>C452</f>
        <v>A - LED přisazené svítidlo, 33W, 5500lm, 145lm/W, 4000K, IP66, difuzor - translucentní polykarbonát (PC), UV stabilní, nárazuvzdorný.</v>
      </c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73">
        <v>247</v>
      </c>
      <c r="B453" s="174" t="s">
        <v>778</v>
      </c>
      <c r="C453" s="189" t="s">
        <v>779</v>
      </c>
      <c r="D453" s="175" t="s">
        <v>154</v>
      </c>
      <c r="E453" s="176">
        <v>1</v>
      </c>
      <c r="F453" s="177"/>
      <c r="G453" s="178">
        <f>ROUND(E453*F453,2)</f>
        <v>0</v>
      </c>
      <c r="H453" s="177"/>
      <c r="I453" s="178">
        <f>ROUND(E453*H453,2)</f>
        <v>0</v>
      </c>
      <c r="J453" s="177"/>
      <c r="K453" s="178">
        <f>ROUND(E453*J453,2)</f>
        <v>0</v>
      </c>
      <c r="L453" s="178">
        <v>15</v>
      </c>
      <c r="M453" s="178">
        <f>G453*(1+L453/100)</f>
        <v>0</v>
      </c>
      <c r="N453" s="176">
        <v>0</v>
      </c>
      <c r="O453" s="176">
        <f>ROUND(E453*N453,2)</f>
        <v>0</v>
      </c>
      <c r="P453" s="176">
        <v>0</v>
      </c>
      <c r="Q453" s="176">
        <f>ROUND(E453*P453,2)</f>
        <v>0</v>
      </c>
      <c r="R453" s="178"/>
      <c r="S453" s="178" t="s">
        <v>259</v>
      </c>
      <c r="T453" s="179" t="s">
        <v>226</v>
      </c>
      <c r="U453" s="160">
        <v>0</v>
      </c>
      <c r="V453" s="160">
        <f>ROUND(E453*U453,2)</f>
        <v>0</v>
      </c>
      <c r="W453" s="160"/>
      <c r="X453" s="160"/>
      <c r="Y453" s="160" t="s">
        <v>157</v>
      </c>
      <c r="Z453" s="150"/>
      <c r="AA453" s="150"/>
      <c r="AB453" s="150"/>
      <c r="AC453" s="150"/>
      <c r="AD453" s="150"/>
      <c r="AE453" s="150"/>
      <c r="AF453" s="150"/>
      <c r="AG453" s="150" t="s">
        <v>158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2" x14ac:dyDescent="0.2">
      <c r="A454" s="157"/>
      <c r="B454" s="158"/>
      <c r="C454" s="253" t="s">
        <v>780</v>
      </c>
      <c r="D454" s="254"/>
      <c r="E454" s="254"/>
      <c r="F454" s="254"/>
      <c r="G454" s="254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60"/>
      <c r="Z454" s="150"/>
      <c r="AA454" s="150"/>
      <c r="AB454" s="150"/>
      <c r="AC454" s="150"/>
      <c r="AD454" s="150"/>
      <c r="AE454" s="150"/>
      <c r="AF454" s="150"/>
      <c r="AG454" s="150" t="s">
        <v>162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73">
        <v>248</v>
      </c>
      <c r="B455" s="174" t="s">
        <v>781</v>
      </c>
      <c r="C455" s="189" t="s">
        <v>782</v>
      </c>
      <c r="D455" s="175" t="s">
        <v>154</v>
      </c>
      <c r="E455" s="176">
        <v>1</v>
      </c>
      <c r="F455" s="177"/>
      <c r="G455" s="178">
        <f>ROUND(E455*F455,2)</f>
        <v>0</v>
      </c>
      <c r="H455" s="177"/>
      <c r="I455" s="178">
        <f>ROUND(E455*H455,2)</f>
        <v>0</v>
      </c>
      <c r="J455" s="177"/>
      <c r="K455" s="178">
        <f>ROUND(E455*J455,2)</f>
        <v>0</v>
      </c>
      <c r="L455" s="178">
        <v>15</v>
      </c>
      <c r="M455" s="178">
        <f>G455*(1+L455/100)</f>
        <v>0</v>
      </c>
      <c r="N455" s="176">
        <v>0</v>
      </c>
      <c r="O455" s="176">
        <f>ROUND(E455*N455,2)</f>
        <v>0</v>
      </c>
      <c r="P455" s="176">
        <v>0</v>
      </c>
      <c r="Q455" s="176">
        <f>ROUND(E455*P455,2)</f>
        <v>0</v>
      </c>
      <c r="R455" s="178"/>
      <c r="S455" s="178" t="s">
        <v>259</v>
      </c>
      <c r="T455" s="179" t="s">
        <v>226</v>
      </c>
      <c r="U455" s="160">
        <v>0</v>
      </c>
      <c r="V455" s="160">
        <f>ROUND(E455*U455,2)</f>
        <v>0</v>
      </c>
      <c r="W455" s="160"/>
      <c r="X455" s="160"/>
      <c r="Y455" s="160" t="s">
        <v>157</v>
      </c>
      <c r="Z455" s="150"/>
      <c r="AA455" s="150"/>
      <c r="AB455" s="150"/>
      <c r="AC455" s="150"/>
      <c r="AD455" s="150"/>
      <c r="AE455" s="150"/>
      <c r="AF455" s="150"/>
      <c r="AG455" s="150" t="s">
        <v>158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2" x14ac:dyDescent="0.2">
      <c r="A456" s="157"/>
      <c r="B456" s="158"/>
      <c r="C456" s="253" t="s">
        <v>783</v>
      </c>
      <c r="D456" s="254"/>
      <c r="E456" s="254"/>
      <c r="F456" s="254"/>
      <c r="G456" s="254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60"/>
      <c r="Z456" s="150"/>
      <c r="AA456" s="150"/>
      <c r="AB456" s="150"/>
      <c r="AC456" s="150"/>
      <c r="AD456" s="150"/>
      <c r="AE456" s="150"/>
      <c r="AF456" s="150"/>
      <c r="AG456" s="150" t="s">
        <v>162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80" t="str">
        <f>C456</f>
        <v>NP1 - LED nouzové svítidlo s piktogramem, vč. nouz. modulu 1h., 2W, 150lm, 75lm/W, IP65, difuzor - opalizovaný polykarbonát, UV stabilní.</v>
      </c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81">
        <v>249</v>
      </c>
      <c r="B457" s="182" t="s">
        <v>784</v>
      </c>
      <c r="C457" s="192" t="s">
        <v>785</v>
      </c>
      <c r="D457" s="183" t="s">
        <v>154</v>
      </c>
      <c r="E457" s="184">
        <v>1</v>
      </c>
      <c r="F457" s="185"/>
      <c r="G457" s="186">
        <f>ROUND(E457*F457,2)</f>
        <v>0</v>
      </c>
      <c r="H457" s="185"/>
      <c r="I457" s="186">
        <f>ROUND(E457*H457,2)</f>
        <v>0</v>
      </c>
      <c r="J457" s="185"/>
      <c r="K457" s="186">
        <f>ROUND(E457*J457,2)</f>
        <v>0</v>
      </c>
      <c r="L457" s="186">
        <v>15</v>
      </c>
      <c r="M457" s="186">
        <f>G457*(1+L457/100)</f>
        <v>0</v>
      </c>
      <c r="N457" s="184">
        <v>0</v>
      </c>
      <c r="O457" s="184">
        <f>ROUND(E457*N457,2)</f>
        <v>0</v>
      </c>
      <c r="P457" s="184">
        <v>0</v>
      </c>
      <c r="Q457" s="184">
        <f>ROUND(E457*P457,2)</f>
        <v>0</v>
      </c>
      <c r="R457" s="186"/>
      <c r="S457" s="186" t="s">
        <v>259</v>
      </c>
      <c r="T457" s="187" t="s">
        <v>226</v>
      </c>
      <c r="U457" s="160">
        <v>0</v>
      </c>
      <c r="V457" s="160">
        <f>ROUND(E457*U457,2)</f>
        <v>0</v>
      </c>
      <c r="W457" s="160"/>
      <c r="X457" s="160"/>
      <c r="Y457" s="160" t="s">
        <v>157</v>
      </c>
      <c r="Z457" s="150"/>
      <c r="AA457" s="150"/>
      <c r="AB457" s="150"/>
      <c r="AC457" s="150"/>
      <c r="AD457" s="150"/>
      <c r="AE457" s="150"/>
      <c r="AF457" s="150"/>
      <c r="AG457" s="150" t="s">
        <v>158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73">
        <v>250</v>
      </c>
      <c r="B458" s="174" t="s">
        <v>786</v>
      </c>
      <c r="C458" s="189" t="s">
        <v>787</v>
      </c>
      <c r="D458" s="175" t="s">
        <v>154</v>
      </c>
      <c r="E458" s="176">
        <v>1</v>
      </c>
      <c r="F458" s="177"/>
      <c r="G458" s="178">
        <f>ROUND(E458*F458,2)</f>
        <v>0</v>
      </c>
      <c r="H458" s="177"/>
      <c r="I458" s="178">
        <f>ROUND(E458*H458,2)</f>
        <v>0</v>
      </c>
      <c r="J458" s="177"/>
      <c r="K458" s="178">
        <f>ROUND(E458*J458,2)</f>
        <v>0</v>
      </c>
      <c r="L458" s="178">
        <v>15</v>
      </c>
      <c r="M458" s="178">
        <f>G458*(1+L458/100)</f>
        <v>0</v>
      </c>
      <c r="N458" s="176">
        <v>0</v>
      </c>
      <c r="O458" s="176">
        <f>ROUND(E458*N458,2)</f>
        <v>0</v>
      </c>
      <c r="P458" s="176">
        <v>0</v>
      </c>
      <c r="Q458" s="176">
        <f>ROUND(E458*P458,2)</f>
        <v>0</v>
      </c>
      <c r="R458" s="178"/>
      <c r="S458" s="178" t="s">
        <v>259</v>
      </c>
      <c r="T458" s="179" t="s">
        <v>226</v>
      </c>
      <c r="U458" s="160">
        <v>0</v>
      </c>
      <c r="V458" s="160">
        <f>ROUND(E458*U458,2)</f>
        <v>0</v>
      </c>
      <c r="W458" s="160"/>
      <c r="X458" s="160"/>
      <c r="Y458" s="160" t="s">
        <v>157</v>
      </c>
      <c r="Z458" s="150"/>
      <c r="AA458" s="150"/>
      <c r="AB458" s="150"/>
      <c r="AC458" s="150"/>
      <c r="AD458" s="150"/>
      <c r="AE458" s="150"/>
      <c r="AF458" s="150"/>
      <c r="AG458" s="150" t="s">
        <v>158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2" x14ac:dyDescent="0.2">
      <c r="A459" s="157"/>
      <c r="B459" s="158"/>
      <c r="C459" s="253" t="s">
        <v>788</v>
      </c>
      <c r="D459" s="254"/>
      <c r="E459" s="254"/>
      <c r="F459" s="254"/>
      <c r="G459" s="254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60"/>
      <c r="Z459" s="150"/>
      <c r="AA459" s="150"/>
      <c r="AB459" s="150"/>
      <c r="AC459" s="150"/>
      <c r="AD459" s="150"/>
      <c r="AE459" s="150"/>
      <c r="AF459" s="150"/>
      <c r="AG459" s="150" t="s">
        <v>162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81">
        <v>251</v>
      </c>
      <c r="B460" s="182" t="s">
        <v>789</v>
      </c>
      <c r="C460" s="192" t="s">
        <v>790</v>
      </c>
      <c r="D460" s="183" t="s">
        <v>154</v>
      </c>
      <c r="E460" s="184">
        <v>5</v>
      </c>
      <c r="F460" s="185"/>
      <c r="G460" s="186">
        <f>ROUND(E460*F460,2)</f>
        <v>0</v>
      </c>
      <c r="H460" s="185"/>
      <c r="I460" s="186">
        <f>ROUND(E460*H460,2)</f>
        <v>0</v>
      </c>
      <c r="J460" s="185"/>
      <c r="K460" s="186">
        <f>ROUND(E460*J460,2)</f>
        <v>0</v>
      </c>
      <c r="L460" s="186">
        <v>15</v>
      </c>
      <c r="M460" s="186">
        <f>G460*(1+L460/100)</f>
        <v>0</v>
      </c>
      <c r="N460" s="184">
        <v>0</v>
      </c>
      <c r="O460" s="184">
        <f>ROUND(E460*N460,2)</f>
        <v>0</v>
      </c>
      <c r="P460" s="184">
        <v>0</v>
      </c>
      <c r="Q460" s="184">
        <f>ROUND(E460*P460,2)</f>
        <v>0</v>
      </c>
      <c r="R460" s="186"/>
      <c r="S460" s="186" t="s">
        <v>259</v>
      </c>
      <c r="T460" s="187" t="s">
        <v>226</v>
      </c>
      <c r="U460" s="160">
        <v>0</v>
      </c>
      <c r="V460" s="160">
        <f>ROUND(E460*U460,2)</f>
        <v>0</v>
      </c>
      <c r="W460" s="160"/>
      <c r="X460" s="160"/>
      <c r="Y460" s="160" t="s">
        <v>157</v>
      </c>
      <c r="Z460" s="150"/>
      <c r="AA460" s="150"/>
      <c r="AB460" s="150"/>
      <c r="AC460" s="150"/>
      <c r="AD460" s="150"/>
      <c r="AE460" s="150"/>
      <c r="AF460" s="150"/>
      <c r="AG460" s="150" t="s">
        <v>158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73">
        <v>252</v>
      </c>
      <c r="B461" s="174" t="s">
        <v>791</v>
      </c>
      <c r="C461" s="189" t="s">
        <v>792</v>
      </c>
      <c r="D461" s="175" t="s">
        <v>154</v>
      </c>
      <c r="E461" s="176">
        <v>1</v>
      </c>
      <c r="F461" s="177"/>
      <c r="G461" s="178">
        <f>ROUND(E461*F461,2)</f>
        <v>0</v>
      </c>
      <c r="H461" s="177"/>
      <c r="I461" s="178">
        <f>ROUND(E461*H461,2)</f>
        <v>0</v>
      </c>
      <c r="J461" s="177"/>
      <c r="K461" s="178">
        <f>ROUND(E461*J461,2)</f>
        <v>0</v>
      </c>
      <c r="L461" s="178">
        <v>15</v>
      </c>
      <c r="M461" s="178">
        <f>G461*(1+L461/100)</f>
        <v>0</v>
      </c>
      <c r="N461" s="176">
        <v>0</v>
      </c>
      <c r="O461" s="176">
        <f>ROUND(E461*N461,2)</f>
        <v>0</v>
      </c>
      <c r="P461" s="176">
        <v>0</v>
      </c>
      <c r="Q461" s="176">
        <f>ROUND(E461*P461,2)</f>
        <v>0</v>
      </c>
      <c r="R461" s="178"/>
      <c r="S461" s="178" t="s">
        <v>259</v>
      </c>
      <c r="T461" s="179" t="s">
        <v>226</v>
      </c>
      <c r="U461" s="160">
        <v>0</v>
      </c>
      <c r="V461" s="160">
        <f>ROUND(E461*U461,2)</f>
        <v>0</v>
      </c>
      <c r="W461" s="160"/>
      <c r="X461" s="160"/>
      <c r="Y461" s="160" t="s">
        <v>157</v>
      </c>
      <c r="Z461" s="150"/>
      <c r="AA461" s="150"/>
      <c r="AB461" s="150"/>
      <c r="AC461" s="150"/>
      <c r="AD461" s="150"/>
      <c r="AE461" s="150"/>
      <c r="AF461" s="150"/>
      <c r="AG461" s="150" t="s">
        <v>158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ht="22.5" outlineLevel="2" x14ac:dyDescent="0.2">
      <c r="A462" s="157"/>
      <c r="B462" s="158"/>
      <c r="C462" s="253" t="s">
        <v>793</v>
      </c>
      <c r="D462" s="254"/>
      <c r="E462" s="254"/>
      <c r="F462" s="254"/>
      <c r="G462" s="254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60"/>
      <c r="Z462" s="150"/>
      <c r="AA462" s="150"/>
      <c r="AB462" s="150"/>
      <c r="AC462" s="150"/>
      <c r="AD462" s="150"/>
      <c r="AE462" s="150"/>
      <c r="AF462" s="150"/>
      <c r="AG462" s="150" t="s">
        <v>162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80" t="str">
        <f>C462</f>
        <v>Demontáž a následná montáž stávajícího komunikačního modulu pro dálkový přenos informací, odpojení a následné zapojení v rozvaděči silnoproudu, demontáž stávající kabeláže, vč. kabelové trasy.</v>
      </c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73">
        <v>253</v>
      </c>
      <c r="B463" s="174" t="s">
        <v>794</v>
      </c>
      <c r="C463" s="189" t="s">
        <v>795</v>
      </c>
      <c r="D463" s="175" t="s">
        <v>154</v>
      </c>
      <c r="E463" s="176">
        <v>1</v>
      </c>
      <c r="F463" s="177"/>
      <c r="G463" s="178">
        <f>ROUND(E463*F463,2)</f>
        <v>0</v>
      </c>
      <c r="H463" s="177"/>
      <c r="I463" s="178">
        <f>ROUND(E463*H463,2)</f>
        <v>0</v>
      </c>
      <c r="J463" s="177"/>
      <c r="K463" s="178">
        <f>ROUND(E463*J463,2)</f>
        <v>0</v>
      </c>
      <c r="L463" s="178">
        <v>15</v>
      </c>
      <c r="M463" s="178">
        <f>G463*(1+L463/100)</f>
        <v>0</v>
      </c>
      <c r="N463" s="176">
        <v>0</v>
      </c>
      <c r="O463" s="176">
        <f>ROUND(E463*N463,2)</f>
        <v>0</v>
      </c>
      <c r="P463" s="176">
        <v>0</v>
      </c>
      <c r="Q463" s="176">
        <f>ROUND(E463*P463,2)</f>
        <v>0</v>
      </c>
      <c r="R463" s="178"/>
      <c r="S463" s="178" t="s">
        <v>259</v>
      </c>
      <c r="T463" s="179" t="s">
        <v>226</v>
      </c>
      <c r="U463" s="160">
        <v>0</v>
      </c>
      <c r="V463" s="160">
        <f>ROUND(E463*U463,2)</f>
        <v>0</v>
      </c>
      <c r="W463" s="160"/>
      <c r="X463" s="160"/>
      <c r="Y463" s="160" t="s">
        <v>157</v>
      </c>
      <c r="Z463" s="150"/>
      <c r="AA463" s="150"/>
      <c r="AB463" s="150"/>
      <c r="AC463" s="150"/>
      <c r="AD463" s="150"/>
      <c r="AE463" s="150"/>
      <c r="AF463" s="150"/>
      <c r="AG463" s="150" t="s">
        <v>158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ht="22.5" outlineLevel="2" x14ac:dyDescent="0.2">
      <c r="A464" s="157"/>
      <c r="B464" s="158"/>
      <c r="C464" s="253" t="s">
        <v>796</v>
      </c>
      <c r="D464" s="254"/>
      <c r="E464" s="254"/>
      <c r="F464" s="254"/>
      <c r="G464" s="254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60"/>
      <c r="Z464" s="150"/>
      <c r="AA464" s="150"/>
      <c r="AB464" s="150"/>
      <c r="AC464" s="150"/>
      <c r="AD464" s="150"/>
      <c r="AE464" s="150"/>
      <c r="AF464" s="150"/>
      <c r="AG464" s="150" t="s">
        <v>162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80" t="str">
        <f>C464</f>
        <v>Demontáž a následná montáž stávajícího čidla havarijní teploty, odpojení a následné zapojení v rozvaděči silnoproudu, demontáž stávající kabeláže, vč. kabelové trasy.</v>
      </c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73">
        <v>254</v>
      </c>
      <c r="B465" s="174" t="s">
        <v>797</v>
      </c>
      <c r="C465" s="189" t="s">
        <v>798</v>
      </c>
      <c r="D465" s="175" t="s">
        <v>154</v>
      </c>
      <c r="E465" s="176">
        <v>1</v>
      </c>
      <c r="F465" s="177"/>
      <c r="G465" s="178">
        <f>ROUND(E465*F465,2)</f>
        <v>0</v>
      </c>
      <c r="H465" s="177"/>
      <c r="I465" s="178">
        <f>ROUND(E465*H465,2)</f>
        <v>0</v>
      </c>
      <c r="J465" s="177"/>
      <c r="K465" s="178">
        <f>ROUND(E465*J465,2)</f>
        <v>0</v>
      </c>
      <c r="L465" s="178">
        <v>15</v>
      </c>
      <c r="M465" s="178">
        <f>G465*(1+L465/100)</f>
        <v>0</v>
      </c>
      <c r="N465" s="176">
        <v>0</v>
      </c>
      <c r="O465" s="176">
        <f>ROUND(E465*N465,2)</f>
        <v>0</v>
      </c>
      <c r="P465" s="176">
        <v>0</v>
      </c>
      <c r="Q465" s="176">
        <f>ROUND(E465*P465,2)</f>
        <v>0</v>
      </c>
      <c r="R465" s="178"/>
      <c r="S465" s="178" t="s">
        <v>259</v>
      </c>
      <c r="T465" s="179" t="s">
        <v>226</v>
      </c>
      <c r="U465" s="160">
        <v>0</v>
      </c>
      <c r="V465" s="160">
        <f>ROUND(E465*U465,2)</f>
        <v>0</v>
      </c>
      <c r="W465" s="160"/>
      <c r="X465" s="160"/>
      <c r="Y465" s="160" t="s">
        <v>157</v>
      </c>
      <c r="Z465" s="150"/>
      <c r="AA465" s="150"/>
      <c r="AB465" s="150"/>
      <c r="AC465" s="150"/>
      <c r="AD465" s="150"/>
      <c r="AE465" s="150"/>
      <c r="AF465" s="150"/>
      <c r="AG465" s="150" t="s">
        <v>158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ht="22.5" outlineLevel="2" x14ac:dyDescent="0.2">
      <c r="A466" s="157"/>
      <c r="B466" s="158"/>
      <c r="C466" s="253" t="s">
        <v>799</v>
      </c>
      <c r="D466" s="254"/>
      <c r="E466" s="254"/>
      <c r="F466" s="254"/>
      <c r="G466" s="254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60"/>
      <c r="Z466" s="150"/>
      <c r="AA466" s="150"/>
      <c r="AB466" s="150"/>
      <c r="AC466" s="150"/>
      <c r="AD466" s="150"/>
      <c r="AE466" s="150"/>
      <c r="AF466" s="150"/>
      <c r="AG466" s="150" t="s">
        <v>162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80" t="str">
        <f>C466</f>
        <v>Demontáž a následná montáž stávajícího čidla úniku plynu, odpojení a následné zapojení v rozvaděči silnoproudu, demontáž stávající kabeláže, vč. kabelové trasy.</v>
      </c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73">
        <v>255</v>
      </c>
      <c r="B467" s="174" t="s">
        <v>800</v>
      </c>
      <c r="C467" s="189" t="s">
        <v>801</v>
      </c>
      <c r="D467" s="175" t="s">
        <v>154</v>
      </c>
      <c r="E467" s="176">
        <v>1</v>
      </c>
      <c r="F467" s="177"/>
      <c r="G467" s="178">
        <f>ROUND(E467*F467,2)</f>
        <v>0</v>
      </c>
      <c r="H467" s="177"/>
      <c r="I467" s="178">
        <f>ROUND(E467*H467,2)</f>
        <v>0</v>
      </c>
      <c r="J467" s="177"/>
      <c r="K467" s="178">
        <f>ROUND(E467*J467,2)</f>
        <v>0</v>
      </c>
      <c r="L467" s="178">
        <v>15</v>
      </c>
      <c r="M467" s="178">
        <f>G467*(1+L467/100)</f>
        <v>0</v>
      </c>
      <c r="N467" s="176">
        <v>0</v>
      </c>
      <c r="O467" s="176">
        <f>ROUND(E467*N467,2)</f>
        <v>0</v>
      </c>
      <c r="P467" s="176">
        <v>0</v>
      </c>
      <c r="Q467" s="176">
        <f>ROUND(E467*P467,2)</f>
        <v>0</v>
      </c>
      <c r="R467" s="178"/>
      <c r="S467" s="178" t="s">
        <v>259</v>
      </c>
      <c r="T467" s="179" t="s">
        <v>226</v>
      </c>
      <c r="U467" s="160">
        <v>0</v>
      </c>
      <c r="V467" s="160">
        <f>ROUND(E467*U467,2)</f>
        <v>0</v>
      </c>
      <c r="W467" s="160"/>
      <c r="X467" s="160"/>
      <c r="Y467" s="160" t="s">
        <v>157</v>
      </c>
      <c r="Z467" s="150"/>
      <c r="AA467" s="150"/>
      <c r="AB467" s="150"/>
      <c r="AC467" s="150"/>
      <c r="AD467" s="150"/>
      <c r="AE467" s="150"/>
      <c r="AF467" s="150"/>
      <c r="AG467" s="150" t="s">
        <v>158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ht="22.5" outlineLevel="2" x14ac:dyDescent="0.2">
      <c r="A468" s="157"/>
      <c r="B468" s="158"/>
      <c r="C468" s="253" t="s">
        <v>802</v>
      </c>
      <c r="D468" s="254"/>
      <c r="E468" s="254"/>
      <c r="F468" s="254"/>
      <c r="G468" s="254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60"/>
      <c r="Z468" s="150"/>
      <c r="AA468" s="150"/>
      <c r="AB468" s="150"/>
      <c r="AC468" s="150"/>
      <c r="AD468" s="150"/>
      <c r="AE468" s="150"/>
      <c r="AF468" s="150"/>
      <c r="AG468" s="150" t="s">
        <v>162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80" t="str">
        <f>C468</f>
        <v>Demontáž a následná montáž stávajícího čidla zaplavení, odpojení a následné zapojení v rozvaděči silnoproudu, demontáž stávající kabeláže, vč. kabelové trasy.</v>
      </c>
      <c r="BB468" s="150"/>
      <c r="BC468" s="150"/>
      <c r="BD468" s="150"/>
      <c r="BE468" s="150"/>
      <c r="BF468" s="150"/>
      <c r="BG468" s="150"/>
      <c r="BH468" s="150"/>
    </row>
    <row r="469" spans="1:60" ht="22.5" outlineLevel="1" x14ac:dyDescent="0.2">
      <c r="A469" s="181">
        <v>256</v>
      </c>
      <c r="B469" s="182" t="s">
        <v>803</v>
      </c>
      <c r="C469" s="192" t="s">
        <v>804</v>
      </c>
      <c r="D469" s="183" t="s">
        <v>154</v>
      </c>
      <c r="E469" s="184">
        <v>3</v>
      </c>
      <c r="F469" s="185"/>
      <c r="G469" s="186">
        <f>ROUND(E469*F469,2)</f>
        <v>0</v>
      </c>
      <c r="H469" s="185"/>
      <c r="I469" s="186">
        <f>ROUND(E469*H469,2)</f>
        <v>0</v>
      </c>
      <c r="J469" s="185"/>
      <c r="K469" s="186">
        <f>ROUND(E469*J469,2)</f>
        <v>0</v>
      </c>
      <c r="L469" s="186">
        <v>15</v>
      </c>
      <c r="M469" s="186">
        <f>G469*(1+L469/100)</f>
        <v>0</v>
      </c>
      <c r="N469" s="184">
        <v>0</v>
      </c>
      <c r="O469" s="184">
        <f>ROUND(E469*N469,2)</f>
        <v>0</v>
      </c>
      <c r="P469" s="184">
        <v>0</v>
      </c>
      <c r="Q469" s="184">
        <f>ROUND(E469*P469,2)</f>
        <v>0</v>
      </c>
      <c r="R469" s="186"/>
      <c r="S469" s="186" t="s">
        <v>259</v>
      </c>
      <c r="T469" s="187" t="s">
        <v>226</v>
      </c>
      <c r="U469" s="160">
        <v>0</v>
      </c>
      <c r="V469" s="160">
        <f>ROUND(E469*U469,2)</f>
        <v>0</v>
      </c>
      <c r="W469" s="160"/>
      <c r="X469" s="160"/>
      <c r="Y469" s="160" t="s">
        <v>157</v>
      </c>
      <c r="Z469" s="150"/>
      <c r="AA469" s="150"/>
      <c r="AB469" s="150"/>
      <c r="AC469" s="150"/>
      <c r="AD469" s="150"/>
      <c r="AE469" s="150"/>
      <c r="AF469" s="150"/>
      <c r="AG469" s="150" t="s">
        <v>158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73">
        <v>257</v>
      </c>
      <c r="B470" s="174" t="s">
        <v>805</v>
      </c>
      <c r="C470" s="189" t="s">
        <v>806</v>
      </c>
      <c r="D470" s="175" t="s">
        <v>192</v>
      </c>
      <c r="E470" s="176">
        <v>50</v>
      </c>
      <c r="F470" s="177"/>
      <c r="G470" s="178">
        <f>ROUND(E470*F470,2)</f>
        <v>0</v>
      </c>
      <c r="H470" s="177"/>
      <c r="I470" s="178">
        <f>ROUND(E470*H470,2)</f>
        <v>0</v>
      </c>
      <c r="J470" s="177"/>
      <c r="K470" s="178">
        <f>ROUND(E470*J470,2)</f>
        <v>0</v>
      </c>
      <c r="L470" s="178">
        <v>15</v>
      </c>
      <c r="M470" s="178">
        <f>G470*(1+L470/100)</f>
        <v>0</v>
      </c>
      <c r="N470" s="176">
        <v>0</v>
      </c>
      <c r="O470" s="176">
        <f>ROUND(E470*N470,2)</f>
        <v>0</v>
      </c>
      <c r="P470" s="176">
        <v>0</v>
      </c>
      <c r="Q470" s="176">
        <f>ROUND(E470*P470,2)</f>
        <v>0</v>
      </c>
      <c r="R470" s="178"/>
      <c r="S470" s="178" t="s">
        <v>259</v>
      </c>
      <c r="T470" s="179" t="s">
        <v>226</v>
      </c>
      <c r="U470" s="160">
        <v>0</v>
      </c>
      <c r="V470" s="160">
        <f>ROUND(E470*U470,2)</f>
        <v>0</v>
      </c>
      <c r="W470" s="160"/>
      <c r="X470" s="160"/>
      <c r="Y470" s="160" t="s">
        <v>157</v>
      </c>
      <c r="Z470" s="150"/>
      <c r="AA470" s="150"/>
      <c r="AB470" s="150"/>
      <c r="AC470" s="150"/>
      <c r="AD470" s="150"/>
      <c r="AE470" s="150"/>
      <c r="AF470" s="150"/>
      <c r="AG470" s="150" t="s">
        <v>158</v>
      </c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2" x14ac:dyDescent="0.2">
      <c r="A471" s="157"/>
      <c r="B471" s="158"/>
      <c r="C471" s="253" t="s">
        <v>807</v>
      </c>
      <c r="D471" s="254"/>
      <c r="E471" s="254"/>
      <c r="F471" s="254"/>
      <c r="G471" s="254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60"/>
      <c r="Z471" s="150"/>
      <c r="AA471" s="150"/>
      <c r="AB471" s="150"/>
      <c r="AC471" s="150"/>
      <c r="AD471" s="150"/>
      <c r="AE471" s="150"/>
      <c r="AF471" s="150"/>
      <c r="AG471" s="150" t="s">
        <v>162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80" t="str">
        <f>C471</f>
        <v>Trubka tuhá, PVC, D=20 mm, vč. spojek, příchytek, kolen, kotvícího materiálu. Střední mechanické namáhání.</v>
      </c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81">
        <v>258</v>
      </c>
      <c r="B472" s="182" t="s">
        <v>808</v>
      </c>
      <c r="C472" s="192" t="s">
        <v>809</v>
      </c>
      <c r="D472" s="183" t="s">
        <v>192</v>
      </c>
      <c r="E472" s="184">
        <v>10</v>
      </c>
      <c r="F472" s="185"/>
      <c r="G472" s="186">
        <f>ROUND(E472*F472,2)</f>
        <v>0</v>
      </c>
      <c r="H472" s="185"/>
      <c r="I472" s="186">
        <f>ROUND(E472*H472,2)</f>
        <v>0</v>
      </c>
      <c r="J472" s="185"/>
      <c r="K472" s="186">
        <f>ROUND(E472*J472,2)</f>
        <v>0</v>
      </c>
      <c r="L472" s="186">
        <v>15</v>
      </c>
      <c r="M472" s="186">
        <f>G472*(1+L472/100)</f>
        <v>0</v>
      </c>
      <c r="N472" s="184">
        <v>0</v>
      </c>
      <c r="O472" s="184">
        <f>ROUND(E472*N472,2)</f>
        <v>0</v>
      </c>
      <c r="P472" s="184">
        <v>0</v>
      </c>
      <c r="Q472" s="184">
        <f>ROUND(E472*P472,2)</f>
        <v>0</v>
      </c>
      <c r="R472" s="186"/>
      <c r="S472" s="186" t="s">
        <v>259</v>
      </c>
      <c r="T472" s="187" t="s">
        <v>226</v>
      </c>
      <c r="U472" s="160">
        <v>0</v>
      </c>
      <c r="V472" s="160">
        <f>ROUND(E472*U472,2)</f>
        <v>0</v>
      </c>
      <c r="W472" s="160"/>
      <c r="X472" s="160"/>
      <c r="Y472" s="160" t="s">
        <v>157</v>
      </c>
      <c r="Z472" s="150"/>
      <c r="AA472" s="150"/>
      <c r="AB472" s="150"/>
      <c r="AC472" s="150"/>
      <c r="AD472" s="150"/>
      <c r="AE472" s="150"/>
      <c r="AF472" s="150"/>
      <c r="AG472" s="150" t="s">
        <v>158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73">
        <v>259</v>
      </c>
      <c r="B473" s="174" t="s">
        <v>810</v>
      </c>
      <c r="C473" s="189" t="s">
        <v>811</v>
      </c>
      <c r="D473" s="175" t="s">
        <v>192</v>
      </c>
      <c r="E473" s="176">
        <v>10</v>
      </c>
      <c r="F473" s="177"/>
      <c r="G473" s="178">
        <f>ROUND(E473*F473,2)</f>
        <v>0</v>
      </c>
      <c r="H473" s="177"/>
      <c r="I473" s="178">
        <f>ROUND(E473*H473,2)</f>
        <v>0</v>
      </c>
      <c r="J473" s="177"/>
      <c r="K473" s="178">
        <f>ROUND(E473*J473,2)</f>
        <v>0</v>
      </c>
      <c r="L473" s="178">
        <v>15</v>
      </c>
      <c r="M473" s="178">
        <f>G473*(1+L473/100)</f>
        <v>0</v>
      </c>
      <c r="N473" s="176">
        <v>0</v>
      </c>
      <c r="O473" s="176">
        <f>ROUND(E473*N473,2)</f>
        <v>0</v>
      </c>
      <c r="P473" s="176">
        <v>0</v>
      </c>
      <c r="Q473" s="176">
        <f>ROUND(E473*P473,2)</f>
        <v>0</v>
      </c>
      <c r="R473" s="178"/>
      <c r="S473" s="178" t="s">
        <v>259</v>
      </c>
      <c r="T473" s="179" t="s">
        <v>226</v>
      </c>
      <c r="U473" s="160">
        <v>0</v>
      </c>
      <c r="V473" s="160">
        <f>ROUND(E473*U473,2)</f>
        <v>0</v>
      </c>
      <c r="W473" s="160"/>
      <c r="X473" s="160"/>
      <c r="Y473" s="160" t="s">
        <v>157</v>
      </c>
      <c r="Z473" s="150"/>
      <c r="AA473" s="150"/>
      <c r="AB473" s="150"/>
      <c r="AC473" s="150"/>
      <c r="AD473" s="150"/>
      <c r="AE473" s="150"/>
      <c r="AF473" s="150"/>
      <c r="AG473" s="150" t="s">
        <v>158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2" x14ac:dyDescent="0.2">
      <c r="A474" s="157"/>
      <c r="B474" s="158"/>
      <c r="C474" s="253" t="s">
        <v>812</v>
      </c>
      <c r="D474" s="254"/>
      <c r="E474" s="254"/>
      <c r="F474" s="254"/>
      <c r="G474" s="254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60"/>
      <c r="Z474" s="150"/>
      <c r="AA474" s="150"/>
      <c r="AB474" s="150"/>
      <c r="AC474" s="150"/>
      <c r="AD474" s="150"/>
      <c r="AE474" s="150"/>
      <c r="AF474" s="150"/>
      <c r="AG474" s="150" t="s">
        <v>162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81">
        <v>260</v>
      </c>
      <c r="B475" s="182" t="s">
        <v>813</v>
      </c>
      <c r="C475" s="192" t="s">
        <v>814</v>
      </c>
      <c r="D475" s="183" t="s">
        <v>154</v>
      </c>
      <c r="E475" s="184">
        <v>15</v>
      </c>
      <c r="F475" s="185"/>
      <c r="G475" s="186">
        <f>ROUND(E475*F475,2)</f>
        <v>0</v>
      </c>
      <c r="H475" s="185"/>
      <c r="I475" s="186">
        <f>ROUND(E475*H475,2)</f>
        <v>0</v>
      </c>
      <c r="J475" s="185"/>
      <c r="K475" s="186">
        <f>ROUND(E475*J475,2)</f>
        <v>0</v>
      </c>
      <c r="L475" s="186">
        <v>15</v>
      </c>
      <c r="M475" s="186">
        <f>G475*(1+L475/100)</f>
        <v>0</v>
      </c>
      <c r="N475" s="184">
        <v>0</v>
      </c>
      <c r="O475" s="184">
        <f>ROUND(E475*N475,2)</f>
        <v>0</v>
      </c>
      <c r="P475" s="184">
        <v>0</v>
      </c>
      <c r="Q475" s="184">
        <f>ROUND(E475*P475,2)</f>
        <v>0</v>
      </c>
      <c r="R475" s="186"/>
      <c r="S475" s="186" t="s">
        <v>259</v>
      </c>
      <c r="T475" s="187" t="s">
        <v>226</v>
      </c>
      <c r="U475" s="160">
        <v>0</v>
      </c>
      <c r="V475" s="160">
        <f>ROUND(E475*U475,2)</f>
        <v>0</v>
      </c>
      <c r="W475" s="160"/>
      <c r="X475" s="160"/>
      <c r="Y475" s="160" t="s">
        <v>157</v>
      </c>
      <c r="Z475" s="150"/>
      <c r="AA475" s="150"/>
      <c r="AB475" s="150"/>
      <c r="AC475" s="150"/>
      <c r="AD475" s="150"/>
      <c r="AE475" s="150"/>
      <c r="AF475" s="150"/>
      <c r="AG475" s="150" t="s">
        <v>158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73">
        <v>261</v>
      </c>
      <c r="B476" s="174" t="s">
        <v>815</v>
      </c>
      <c r="C476" s="189" t="s">
        <v>816</v>
      </c>
      <c r="D476" s="175" t="s">
        <v>314</v>
      </c>
      <c r="E476" s="176">
        <v>1</v>
      </c>
      <c r="F476" s="177"/>
      <c r="G476" s="178">
        <f>ROUND(E476*F476,2)</f>
        <v>0</v>
      </c>
      <c r="H476" s="177"/>
      <c r="I476" s="178">
        <f>ROUND(E476*H476,2)</f>
        <v>0</v>
      </c>
      <c r="J476" s="177"/>
      <c r="K476" s="178">
        <f>ROUND(E476*J476,2)</f>
        <v>0</v>
      </c>
      <c r="L476" s="178">
        <v>15</v>
      </c>
      <c r="M476" s="178">
        <f>G476*(1+L476/100)</f>
        <v>0</v>
      </c>
      <c r="N476" s="176">
        <v>0</v>
      </c>
      <c r="O476" s="176">
        <f>ROUND(E476*N476,2)</f>
        <v>0</v>
      </c>
      <c r="P476" s="176">
        <v>0.05</v>
      </c>
      <c r="Q476" s="176">
        <f>ROUND(E476*P476,2)</f>
        <v>0.05</v>
      </c>
      <c r="R476" s="178"/>
      <c r="S476" s="178" t="s">
        <v>259</v>
      </c>
      <c r="T476" s="179" t="s">
        <v>226</v>
      </c>
      <c r="U476" s="160">
        <v>0</v>
      </c>
      <c r="V476" s="160">
        <f>ROUND(E476*U476,2)</f>
        <v>0</v>
      </c>
      <c r="W476" s="160"/>
      <c r="X476" s="160"/>
      <c r="Y476" s="160" t="s">
        <v>157</v>
      </c>
      <c r="Z476" s="150"/>
      <c r="AA476" s="150"/>
      <c r="AB476" s="150"/>
      <c r="AC476" s="150"/>
      <c r="AD476" s="150"/>
      <c r="AE476" s="150"/>
      <c r="AF476" s="150"/>
      <c r="AG476" s="150" t="s">
        <v>158</v>
      </c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ht="22.5" outlineLevel="2" x14ac:dyDescent="0.2">
      <c r="A477" s="157"/>
      <c r="B477" s="158"/>
      <c r="C477" s="253" t="s">
        <v>817</v>
      </c>
      <c r="D477" s="254"/>
      <c r="E477" s="254"/>
      <c r="F477" s="254"/>
      <c r="G477" s="254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60"/>
      <c r="Z477" s="150"/>
      <c r="AA477" s="150"/>
      <c r="AB477" s="150"/>
      <c r="AC477" s="150"/>
      <c r="AD477" s="150"/>
      <c r="AE477" s="150"/>
      <c r="AF477" s="150"/>
      <c r="AG477" s="150" t="s">
        <v>162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80" t="str">
        <f>C477</f>
        <v>Demontáž stávající elektroinstalace - cca. 150m kabeláže, 15m kabelového roštu, 20m PVC lišty, 2x svítidlo, 2x ovladač, 5x zásuvka, 10x instalační krabice.</v>
      </c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81">
        <v>262</v>
      </c>
      <c r="B478" s="182" t="s">
        <v>818</v>
      </c>
      <c r="C478" s="192" t="s">
        <v>819</v>
      </c>
      <c r="D478" s="183" t="s">
        <v>192</v>
      </c>
      <c r="E478" s="184">
        <v>8</v>
      </c>
      <c r="F478" s="185"/>
      <c r="G478" s="186">
        <f t="shared" ref="G478:G484" si="35">ROUND(E478*F478,2)</f>
        <v>0</v>
      </c>
      <c r="H478" s="185"/>
      <c r="I478" s="186">
        <f t="shared" ref="I478:I484" si="36">ROUND(E478*H478,2)</f>
        <v>0</v>
      </c>
      <c r="J478" s="185"/>
      <c r="K478" s="186">
        <f t="shared" ref="K478:K484" si="37">ROUND(E478*J478,2)</f>
        <v>0</v>
      </c>
      <c r="L478" s="186">
        <v>15</v>
      </c>
      <c r="M478" s="186">
        <f t="shared" ref="M478:M484" si="38">G478*(1+L478/100)</f>
        <v>0</v>
      </c>
      <c r="N478" s="184">
        <v>0</v>
      </c>
      <c r="O478" s="184">
        <f t="shared" ref="O478:O484" si="39">ROUND(E478*N478,2)</f>
        <v>0</v>
      </c>
      <c r="P478" s="184">
        <v>0</v>
      </c>
      <c r="Q478" s="184">
        <f t="shared" ref="Q478:Q484" si="40">ROUND(E478*P478,2)</f>
        <v>0</v>
      </c>
      <c r="R478" s="186"/>
      <c r="S478" s="186" t="s">
        <v>259</v>
      </c>
      <c r="T478" s="187" t="s">
        <v>226</v>
      </c>
      <c r="U478" s="160">
        <v>0</v>
      </c>
      <c r="V478" s="160">
        <f t="shared" ref="V478:V484" si="41">ROUND(E478*U478,2)</f>
        <v>0</v>
      </c>
      <c r="W478" s="160"/>
      <c r="X478" s="160"/>
      <c r="Y478" s="160" t="s">
        <v>157</v>
      </c>
      <c r="Z478" s="150"/>
      <c r="AA478" s="150"/>
      <c r="AB478" s="150"/>
      <c r="AC478" s="150"/>
      <c r="AD478" s="150"/>
      <c r="AE478" s="150"/>
      <c r="AF478" s="150"/>
      <c r="AG478" s="150" t="s">
        <v>158</v>
      </c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81">
        <v>263</v>
      </c>
      <c r="B479" s="182" t="s">
        <v>820</v>
      </c>
      <c r="C479" s="192" t="s">
        <v>821</v>
      </c>
      <c r="D479" s="183" t="s">
        <v>192</v>
      </c>
      <c r="E479" s="184">
        <v>22</v>
      </c>
      <c r="F479" s="185"/>
      <c r="G479" s="186">
        <f t="shared" si="35"/>
        <v>0</v>
      </c>
      <c r="H479" s="185"/>
      <c r="I479" s="186">
        <f t="shared" si="36"/>
        <v>0</v>
      </c>
      <c r="J479" s="185"/>
      <c r="K479" s="186">
        <f t="shared" si="37"/>
        <v>0</v>
      </c>
      <c r="L479" s="186">
        <v>15</v>
      </c>
      <c r="M479" s="186">
        <f t="shared" si="38"/>
        <v>0</v>
      </c>
      <c r="N479" s="184">
        <v>0</v>
      </c>
      <c r="O479" s="184">
        <f t="shared" si="39"/>
        <v>0</v>
      </c>
      <c r="P479" s="184">
        <v>0</v>
      </c>
      <c r="Q479" s="184">
        <f t="shared" si="40"/>
        <v>0</v>
      </c>
      <c r="R479" s="186"/>
      <c r="S479" s="186" t="s">
        <v>259</v>
      </c>
      <c r="T479" s="187" t="s">
        <v>226</v>
      </c>
      <c r="U479" s="160">
        <v>0</v>
      </c>
      <c r="V479" s="160">
        <f t="shared" si="41"/>
        <v>0</v>
      </c>
      <c r="W479" s="160"/>
      <c r="X479" s="160"/>
      <c r="Y479" s="160" t="s">
        <v>157</v>
      </c>
      <c r="Z479" s="150"/>
      <c r="AA479" s="150"/>
      <c r="AB479" s="150"/>
      <c r="AC479" s="150"/>
      <c r="AD479" s="150"/>
      <c r="AE479" s="150"/>
      <c r="AF479" s="150"/>
      <c r="AG479" s="150" t="s">
        <v>158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81">
        <v>264</v>
      </c>
      <c r="B480" s="182" t="s">
        <v>822</v>
      </c>
      <c r="C480" s="192" t="s">
        <v>823</v>
      </c>
      <c r="D480" s="183" t="s">
        <v>192</v>
      </c>
      <c r="E480" s="184">
        <v>63</v>
      </c>
      <c r="F480" s="185"/>
      <c r="G480" s="186">
        <f t="shared" si="35"/>
        <v>0</v>
      </c>
      <c r="H480" s="185"/>
      <c r="I480" s="186">
        <f t="shared" si="36"/>
        <v>0</v>
      </c>
      <c r="J480" s="185"/>
      <c r="K480" s="186">
        <f t="shared" si="37"/>
        <v>0</v>
      </c>
      <c r="L480" s="186">
        <v>15</v>
      </c>
      <c r="M480" s="186">
        <f t="shared" si="38"/>
        <v>0</v>
      </c>
      <c r="N480" s="184">
        <v>0</v>
      </c>
      <c r="O480" s="184">
        <f t="shared" si="39"/>
        <v>0</v>
      </c>
      <c r="P480" s="184">
        <v>0</v>
      </c>
      <c r="Q480" s="184">
        <f t="shared" si="40"/>
        <v>0</v>
      </c>
      <c r="R480" s="186"/>
      <c r="S480" s="186" t="s">
        <v>259</v>
      </c>
      <c r="T480" s="187" t="s">
        <v>226</v>
      </c>
      <c r="U480" s="160">
        <v>0</v>
      </c>
      <c r="V480" s="160">
        <f t="shared" si="41"/>
        <v>0</v>
      </c>
      <c r="W480" s="160"/>
      <c r="X480" s="160"/>
      <c r="Y480" s="160" t="s">
        <v>157</v>
      </c>
      <c r="Z480" s="150"/>
      <c r="AA480" s="150"/>
      <c r="AB480" s="150"/>
      <c r="AC480" s="150"/>
      <c r="AD480" s="150"/>
      <c r="AE480" s="150"/>
      <c r="AF480" s="150"/>
      <c r="AG480" s="150" t="s">
        <v>158</v>
      </c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81">
        <v>265</v>
      </c>
      <c r="B481" s="182" t="s">
        <v>824</v>
      </c>
      <c r="C481" s="192" t="s">
        <v>825</v>
      </c>
      <c r="D481" s="183" t="s">
        <v>192</v>
      </c>
      <c r="E481" s="184">
        <v>33</v>
      </c>
      <c r="F481" s="185"/>
      <c r="G481" s="186">
        <f t="shared" si="35"/>
        <v>0</v>
      </c>
      <c r="H481" s="185"/>
      <c r="I481" s="186">
        <f t="shared" si="36"/>
        <v>0</v>
      </c>
      <c r="J481" s="185"/>
      <c r="K481" s="186">
        <f t="shared" si="37"/>
        <v>0</v>
      </c>
      <c r="L481" s="186">
        <v>15</v>
      </c>
      <c r="M481" s="186">
        <f t="shared" si="38"/>
        <v>0</v>
      </c>
      <c r="N481" s="184">
        <v>0</v>
      </c>
      <c r="O481" s="184">
        <f t="shared" si="39"/>
        <v>0</v>
      </c>
      <c r="P481" s="184">
        <v>0</v>
      </c>
      <c r="Q481" s="184">
        <f t="shared" si="40"/>
        <v>0</v>
      </c>
      <c r="R481" s="186"/>
      <c r="S481" s="186" t="s">
        <v>259</v>
      </c>
      <c r="T481" s="187" t="s">
        <v>226</v>
      </c>
      <c r="U481" s="160">
        <v>0</v>
      </c>
      <c r="V481" s="160">
        <f t="shared" si="41"/>
        <v>0</v>
      </c>
      <c r="W481" s="160"/>
      <c r="X481" s="160"/>
      <c r="Y481" s="160" t="s">
        <v>157</v>
      </c>
      <c r="Z481" s="150"/>
      <c r="AA481" s="150"/>
      <c r="AB481" s="150"/>
      <c r="AC481" s="150"/>
      <c r="AD481" s="150"/>
      <c r="AE481" s="150"/>
      <c r="AF481" s="150"/>
      <c r="AG481" s="150" t="s">
        <v>158</v>
      </c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81">
        <v>266</v>
      </c>
      <c r="B482" s="182" t="s">
        <v>826</v>
      </c>
      <c r="C482" s="192" t="s">
        <v>827</v>
      </c>
      <c r="D482" s="183" t="s">
        <v>192</v>
      </c>
      <c r="E482" s="184">
        <v>5</v>
      </c>
      <c r="F482" s="185"/>
      <c r="G482" s="186">
        <f t="shared" si="35"/>
        <v>0</v>
      </c>
      <c r="H482" s="185"/>
      <c r="I482" s="186">
        <f t="shared" si="36"/>
        <v>0</v>
      </c>
      <c r="J482" s="185"/>
      <c r="K482" s="186">
        <f t="shared" si="37"/>
        <v>0</v>
      </c>
      <c r="L482" s="186">
        <v>15</v>
      </c>
      <c r="M482" s="186">
        <f t="shared" si="38"/>
        <v>0</v>
      </c>
      <c r="N482" s="184">
        <v>0</v>
      </c>
      <c r="O482" s="184">
        <f t="shared" si="39"/>
        <v>0</v>
      </c>
      <c r="P482" s="184">
        <v>0</v>
      </c>
      <c r="Q482" s="184">
        <f t="shared" si="40"/>
        <v>0</v>
      </c>
      <c r="R482" s="186"/>
      <c r="S482" s="186" t="s">
        <v>259</v>
      </c>
      <c r="T482" s="187" t="s">
        <v>226</v>
      </c>
      <c r="U482" s="160">
        <v>0</v>
      </c>
      <c r="V482" s="160">
        <f t="shared" si="41"/>
        <v>0</v>
      </c>
      <c r="W482" s="160"/>
      <c r="X482" s="160"/>
      <c r="Y482" s="160" t="s">
        <v>157</v>
      </c>
      <c r="Z482" s="150"/>
      <c r="AA482" s="150"/>
      <c r="AB482" s="150"/>
      <c r="AC482" s="150"/>
      <c r="AD482" s="150"/>
      <c r="AE482" s="150"/>
      <c r="AF482" s="150"/>
      <c r="AG482" s="150" t="s">
        <v>158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81">
        <v>267</v>
      </c>
      <c r="B483" s="182" t="s">
        <v>828</v>
      </c>
      <c r="C483" s="192" t="s">
        <v>829</v>
      </c>
      <c r="D483" s="183" t="s">
        <v>192</v>
      </c>
      <c r="E483" s="184">
        <v>90</v>
      </c>
      <c r="F483" s="185"/>
      <c r="G483" s="186">
        <f t="shared" si="35"/>
        <v>0</v>
      </c>
      <c r="H483" s="185"/>
      <c r="I483" s="186">
        <f t="shared" si="36"/>
        <v>0</v>
      </c>
      <c r="J483" s="185"/>
      <c r="K483" s="186">
        <f t="shared" si="37"/>
        <v>0</v>
      </c>
      <c r="L483" s="186">
        <v>15</v>
      </c>
      <c r="M483" s="186">
        <f t="shared" si="38"/>
        <v>0</v>
      </c>
      <c r="N483" s="184">
        <v>0</v>
      </c>
      <c r="O483" s="184">
        <f t="shared" si="39"/>
        <v>0</v>
      </c>
      <c r="P483" s="184">
        <v>0</v>
      </c>
      <c r="Q483" s="184">
        <f t="shared" si="40"/>
        <v>0</v>
      </c>
      <c r="R483" s="186"/>
      <c r="S483" s="186" t="s">
        <v>259</v>
      </c>
      <c r="T483" s="187" t="s">
        <v>226</v>
      </c>
      <c r="U483" s="160">
        <v>0</v>
      </c>
      <c r="V483" s="160">
        <f t="shared" si="41"/>
        <v>0</v>
      </c>
      <c r="W483" s="160"/>
      <c r="X483" s="160"/>
      <c r="Y483" s="160" t="s">
        <v>157</v>
      </c>
      <c r="Z483" s="150"/>
      <c r="AA483" s="150"/>
      <c r="AB483" s="150"/>
      <c r="AC483" s="150"/>
      <c r="AD483" s="150"/>
      <c r="AE483" s="150"/>
      <c r="AF483" s="150"/>
      <c r="AG483" s="150" t="s">
        <v>158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73">
        <v>268</v>
      </c>
      <c r="B484" s="174" t="s">
        <v>830</v>
      </c>
      <c r="C484" s="189" t="s">
        <v>831</v>
      </c>
      <c r="D484" s="175" t="s">
        <v>314</v>
      </c>
      <c r="E484" s="176">
        <v>1</v>
      </c>
      <c r="F484" s="177"/>
      <c r="G484" s="178">
        <f t="shared" si="35"/>
        <v>0</v>
      </c>
      <c r="H484" s="177"/>
      <c r="I484" s="178">
        <f t="shared" si="36"/>
        <v>0</v>
      </c>
      <c r="J484" s="177"/>
      <c r="K484" s="178">
        <f t="shared" si="37"/>
        <v>0</v>
      </c>
      <c r="L484" s="178">
        <v>15</v>
      </c>
      <c r="M484" s="178">
        <f t="shared" si="38"/>
        <v>0</v>
      </c>
      <c r="N484" s="176">
        <v>0</v>
      </c>
      <c r="O484" s="176">
        <f t="shared" si="39"/>
        <v>0</v>
      </c>
      <c r="P484" s="176">
        <v>0</v>
      </c>
      <c r="Q484" s="176">
        <f t="shared" si="40"/>
        <v>0</v>
      </c>
      <c r="R484" s="178"/>
      <c r="S484" s="178" t="s">
        <v>259</v>
      </c>
      <c r="T484" s="179" t="s">
        <v>226</v>
      </c>
      <c r="U484" s="160">
        <v>0</v>
      </c>
      <c r="V484" s="160">
        <f t="shared" si="41"/>
        <v>0</v>
      </c>
      <c r="W484" s="160"/>
      <c r="X484" s="160"/>
      <c r="Y484" s="160" t="s">
        <v>157</v>
      </c>
      <c r="Z484" s="150"/>
      <c r="AA484" s="150"/>
      <c r="AB484" s="150"/>
      <c r="AC484" s="150"/>
      <c r="AD484" s="150"/>
      <c r="AE484" s="150"/>
      <c r="AF484" s="150"/>
      <c r="AG484" s="150" t="s">
        <v>158</v>
      </c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2" x14ac:dyDescent="0.2">
      <c r="A485" s="157"/>
      <c r="B485" s="158"/>
      <c r="C485" s="253" t="s">
        <v>832</v>
      </c>
      <c r="D485" s="254"/>
      <c r="E485" s="254"/>
      <c r="F485" s="254"/>
      <c r="G485" s="254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60"/>
      <c r="Z485" s="150"/>
      <c r="AA485" s="150"/>
      <c r="AB485" s="150"/>
      <c r="AC485" s="150"/>
      <c r="AD485" s="150"/>
      <c r="AE485" s="150"/>
      <c r="AF485" s="150"/>
      <c r="AG485" s="150" t="s">
        <v>162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81">
        <v>269</v>
      </c>
      <c r="B486" s="182" t="s">
        <v>833</v>
      </c>
      <c r="C486" s="192" t="s">
        <v>834</v>
      </c>
      <c r="D486" s="183" t="s">
        <v>314</v>
      </c>
      <c r="E486" s="184">
        <v>1</v>
      </c>
      <c r="F486" s="185"/>
      <c r="G486" s="186">
        <f>ROUND(E486*F486,2)</f>
        <v>0</v>
      </c>
      <c r="H486" s="185"/>
      <c r="I486" s="186">
        <f>ROUND(E486*H486,2)</f>
        <v>0</v>
      </c>
      <c r="J486" s="185"/>
      <c r="K486" s="186">
        <f>ROUND(E486*J486,2)</f>
        <v>0</v>
      </c>
      <c r="L486" s="186">
        <v>15</v>
      </c>
      <c r="M486" s="186">
        <f>G486*(1+L486/100)</f>
        <v>0</v>
      </c>
      <c r="N486" s="184">
        <v>0</v>
      </c>
      <c r="O486" s="184">
        <f>ROUND(E486*N486,2)</f>
        <v>0</v>
      </c>
      <c r="P486" s="184">
        <v>0</v>
      </c>
      <c r="Q486" s="184">
        <f>ROUND(E486*P486,2)</f>
        <v>0</v>
      </c>
      <c r="R486" s="186"/>
      <c r="S486" s="186" t="s">
        <v>259</v>
      </c>
      <c r="T486" s="187" t="s">
        <v>226</v>
      </c>
      <c r="U486" s="160">
        <v>0</v>
      </c>
      <c r="V486" s="160">
        <f>ROUND(E486*U486,2)</f>
        <v>0</v>
      </c>
      <c r="W486" s="160"/>
      <c r="X486" s="160"/>
      <c r="Y486" s="160" t="s">
        <v>157</v>
      </c>
      <c r="Z486" s="150"/>
      <c r="AA486" s="150"/>
      <c r="AB486" s="150"/>
      <c r="AC486" s="150"/>
      <c r="AD486" s="150"/>
      <c r="AE486" s="150"/>
      <c r="AF486" s="150"/>
      <c r="AG486" s="150" t="s">
        <v>158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81">
        <v>270</v>
      </c>
      <c r="B487" s="182" t="s">
        <v>835</v>
      </c>
      <c r="C487" s="192" t="s">
        <v>836</v>
      </c>
      <c r="D487" s="183" t="s">
        <v>314</v>
      </c>
      <c r="E487" s="184">
        <v>1</v>
      </c>
      <c r="F487" s="185"/>
      <c r="G487" s="186">
        <f>ROUND(E487*F487,2)</f>
        <v>0</v>
      </c>
      <c r="H487" s="185"/>
      <c r="I487" s="186">
        <f>ROUND(E487*H487,2)</f>
        <v>0</v>
      </c>
      <c r="J487" s="185"/>
      <c r="K487" s="186">
        <f>ROUND(E487*J487,2)</f>
        <v>0</v>
      </c>
      <c r="L487" s="186">
        <v>15</v>
      </c>
      <c r="M487" s="186">
        <f>G487*(1+L487/100)</f>
        <v>0</v>
      </c>
      <c r="N487" s="184">
        <v>0</v>
      </c>
      <c r="O487" s="184">
        <f>ROUND(E487*N487,2)</f>
        <v>0</v>
      </c>
      <c r="P487" s="184">
        <v>0</v>
      </c>
      <c r="Q487" s="184">
        <f>ROUND(E487*P487,2)</f>
        <v>0</v>
      </c>
      <c r="R487" s="186"/>
      <c r="S487" s="186" t="s">
        <v>259</v>
      </c>
      <c r="T487" s="187" t="s">
        <v>226</v>
      </c>
      <c r="U487" s="160">
        <v>0</v>
      </c>
      <c r="V487" s="160">
        <f>ROUND(E487*U487,2)</f>
        <v>0</v>
      </c>
      <c r="W487" s="160"/>
      <c r="X487" s="160"/>
      <c r="Y487" s="160" t="s">
        <v>157</v>
      </c>
      <c r="Z487" s="150"/>
      <c r="AA487" s="150"/>
      <c r="AB487" s="150"/>
      <c r="AC487" s="150"/>
      <c r="AD487" s="150"/>
      <c r="AE487" s="150"/>
      <c r="AF487" s="150"/>
      <c r="AG487" s="150" t="s">
        <v>158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81">
        <v>271</v>
      </c>
      <c r="B488" s="182" t="s">
        <v>837</v>
      </c>
      <c r="C488" s="192" t="s">
        <v>838</v>
      </c>
      <c r="D488" s="183" t="s">
        <v>314</v>
      </c>
      <c r="E488" s="184">
        <v>1</v>
      </c>
      <c r="F488" s="185"/>
      <c r="G488" s="186">
        <f>ROUND(E488*F488,2)</f>
        <v>0</v>
      </c>
      <c r="H488" s="185"/>
      <c r="I488" s="186">
        <f>ROUND(E488*H488,2)</f>
        <v>0</v>
      </c>
      <c r="J488" s="185"/>
      <c r="K488" s="186">
        <f>ROUND(E488*J488,2)</f>
        <v>0</v>
      </c>
      <c r="L488" s="186">
        <v>15</v>
      </c>
      <c r="M488" s="186">
        <f>G488*(1+L488/100)</f>
        <v>0</v>
      </c>
      <c r="N488" s="184">
        <v>0</v>
      </c>
      <c r="O488" s="184">
        <f>ROUND(E488*N488,2)</f>
        <v>0</v>
      </c>
      <c r="P488" s="184">
        <v>0</v>
      </c>
      <c r="Q488" s="184">
        <f>ROUND(E488*P488,2)</f>
        <v>0</v>
      </c>
      <c r="R488" s="186"/>
      <c r="S488" s="186" t="s">
        <v>259</v>
      </c>
      <c r="T488" s="187" t="s">
        <v>226</v>
      </c>
      <c r="U488" s="160">
        <v>0</v>
      </c>
      <c r="V488" s="160">
        <f>ROUND(E488*U488,2)</f>
        <v>0</v>
      </c>
      <c r="W488" s="160"/>
      <c r="X488" s="160"/>
      <c r="Y488" s="160" t="s">
        <v>157</v>
      </c>
      <c r="Z488" s="150"/>
      <c r="AA488" s="150"/>
      <c r="AB488" s="150"/>
      <c r="AC488" s="150"/>
      <c r="AD488" s="150"/>
      <c r="AE488" s="150"/>
      <c r="AF488" s="150"/>
      <c r="AG488" s="150" t="s">
        <v>158</v>
      </c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81">
        <v>272</v>
      </c>
      <c r="B489" s="182" t="s">
        <v>839</v>
      </c>
      <c r="C489" s="192" t="s">
        <v>840</v>
      </c>
      <c r="D489" s="183" t="s">
        <v>314</v>
      </c>
      <c r="E489" s="184">
        <v>1</v>
      </c>
      <c r="F489" s="185"/>
      <c r="G489" s="186">
        <f>ROUND(E489*F489,2)</f>
        <v>0</v>
      </c>
      <c r="H489" s="185"/>
      <c r="I489" s="186">
        <f>ROUND(E489*H489,2)</f>
        <v>0</v>
      </c>
      <c r="J489" s="185"/>
      <c r="K489" s="186">
        <f>ROUND(E489*J489,2)</f>
        <v>0</v>
      </c>
      <c r="L489" s="186">
        <v>15</v>
      </c>
      <c r="M489" s="186">
        <f>G489*(1+L489/100)</f>
        <v>0</v>
      </c>
      <c r="N489" s="184">
        <v>0</v>
      </c>
      <c r="O489" s="184">
        <f>ROUND(E489*N489,2)</f>
        <v>0</v>
      </c>
      <c r="P489" s="184">
        <v>0</v>
      </c>
      <c r="Q489" s="184">
        <f>ROUND(E489*P489,2)</f>
        <v>0</v>
      </c>
      <c r="R489" s="186"/>
      <c r="S489" s="186" t="s">
        <v>259</v>
      </c>
      <c r="T489" s="187" t="s">
        <v>226</v>
      </c>
      <c r="U489" s="160">
        <v>0</v>
      </c>
      <c r="V489" s="160">
        <f>ROUND(E489*U489,2)</f>
        <v>0</v>
      </c>
      <c r="W489" s="160"/>
      <c r="X489" s="160" t="s">
        <v>661</v>
      </c>
      <c r="Y489" s="160" t="s">
        <v>157</v>
      </c>
      <c r="Z489" s="150"/>
      <c r="AA489" s="150"/>
      <c r="AB489" s="150"/>
      <c r="AC489" s="150"/>
      <c r="AD489" s="150"/>
      <c r="AE489" s="150"/>
      <c r="AF489" s="150"/>
      <c r="AG489" s="150" t="s">
        <v>158</v>
      </c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2">
      <c r="A490" s="173">
        <v>273</v>
      </c>
      <c r="B490" s="174" t="s">
        <v>347</v>
      </c>
      <c r="C490" s="189" t="s">
        <v>348</v>
      </c>
      <c r="D490" s="175" t="s">
        <v>332</v>
      </c>
      <c r="E490" s="176">
        <v>8</v>
      </c>
      <c r="F490" s="177"/>
      <c r="G490" s="178">
        <f>ROUND(E490*F490,2)</f>
        <v>0</v>
      </c>
      <c r="H490" s="177"/>
      <c r="I490" s="178">
        <f>ROUND(E490*H490,2)</f>
        <v>0</v>
      </c>
      <c r="J490" s="177"/>
      <c r="K490" s="178">
        <f>ROUND(E490*J490,2)</f>
        <v>0</v>
      </c>
      <c r="L490" s="178">
        <v>15</v>
      </c>
      <c r="M490" s="178">
        <f>G490*(1+L490/100)</f>
        <v>0</v>
      </c>
      <c r="N490" s="176">
        <v>0</v>
      </c>
      <c r="O490" s="176">
        <f>ROUND(E490*N490,2)</f>
        <v>0</v>
      </c>
      <c r="P490" s="176">
        <v>0</v>
      </c>
      <c r="Q490" s="176">
        <f>ROUND(E490*P490,2)</f>
        <v>0</v>
      </c>
      <c r="R490" s="178" t="s">
        <v>172</v>
      </c>
      <c r="S490" s="178" t="s">
        <v>156</v>
      </c>
      <c r="T490" s="179" t="s">
        <v>156</v>
      </c>
      <c r="U490" s="160">
        <v>1</v>
      </c>
      <c r="V490" s="160">
        <f>ROUND(E490*U490,2)</f>
        <v>8</v>
      </c>
      <c r="W490" s="160"/>
      <c r="X490" s="160"/>
      <c r="Y490" s="160" t="s">
        <v>157</v>
      </c>
      <c r="Z490" s="150"/>
      <c r="AA490" s="150"/>
      <c r="AB490" s="150"/>
      <c r="AC490" s="150"/>
      <c r="AD490" s="150"/>
      <c r="AE490" s="150"/>
      <c r="AF490" s="150"/>
      <c r="AG490" s="150" t="s">
        <v>158</v>
      </c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2" x14ac:dyDescent="0.2">
      <c r="A491" s="157"/>
      <c r="B491" s="158"/>
      <c r="C491" s="253" t="s">
        <v>841</v>
      </c>
      <c r="D491" s="254"/>
      <c r="E491" s="254"/>
      <c r="F491" s="254"/>
      <c r="G491" s="254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60"/>
      <c r="Z491" s="150"/>
      <c r="AA491" s="150"/>
      <c r="AB491" s="150"/>
      <c r="AC491" s="150"/>
      <c r="AD491" s="150"/>
      <c r="AE491" s="150"/>
      <c r="AF491" s="150"/>
      <c r="AG491" s="150" t="s">
        <v>162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80" t="str">
        <f>C491</f>
        <v>Stavební pomocné práce - drážkování ve zdi, vysekání otvorů ve zdi, vrtání otvorů ve zdi, zazdění, průrazy skrz zdi, stropem atd.</v>
      </c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73">
        <v>274</v>
      </c>
      <c r="B492" s="174" t="s">
        <v>842</v>
      </c>
      <c r="C492" s="189" t="s">
        <v>352</v>
      </c>
      <c r="D492" s="175" t="s">
        <v>314</v>
      </c>
      <c r="E492" s="176">
        <v>1</v>
      </c>
      <c r="F492" s="177"/>
      <c r="G492" s="178">
        <f>ROUND(E492*F492,2)</f>
        <v>0</v>
      </c>
      <c r="H492" s="177"/>
      <c r="I492" s="178">
        <f>ROUND(E492*H492,2)</f>
        <v>0</v>
      </c>
      <c r="J492" s="177"/>
      <c r="K492" s="178">
        <f>ROUND(E492*J492,2)</f>
        <v>0</v>
      </c>
      <c r="L492" s="178">
        <v>15</v>
      </c>
      <c r="M492" s="178">
        <f>G492*(1+L492/100)</f>
        <v>0</v>
      </c>
      <c r="N492" s="176">
        <v>3.5000000000000003E-2</v>
      </c>
      <c r="O492" s="176">
        <f>ROUND(E492*N492,2)</f>
        <v>0.04</v>
      </c>
      <c r="P492" s="176">
        <v>0</v>
      </c>
      <c r="Q492" s="176">
        <f>ROUND(E492*P492,2)</f>
        <v>0</v>
      </c>
      <c r="R492" s="178"/>
      <c r="S492" s="178" t="s">
        <v>259</v>
      </c>
      <c r="T492" s="179" t="s">
        <v>276</v>
      </c>
      <c r="U492" s="160">
        <v>0</v>
      </c>
      <c r="V492" s="160">
        <f>ROUND(E492*U492,2)</f>
        <v>0</v>
      </c>
      <c r="W492" s="160"/>
      <c r="X492" s="160"/>
      <c r="Y492" s="160" t="s">
        <v>157</v>
      </c>
      <c r="Z492" s="150"/>
      <c r="AA492" s="150"/>
      <c r="AB492" s="150"/>
      <c r="AC492" s="150"/>
      <c r="AD492" s="150"/>
      <c r="AE492" s="150"/>
      <c r="AF492" s="150"/>
      <c r="AG492" s="150" t="s">
        <v>158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2" x14ac:dyDescent="0.2">
      <c r="A493" s="157"/>
      <c r="B493" s="158"/>
      <c r="C493" s="253" t="s">
        <v>843</v>
      </c>
      <c r="D493" s="254"/>
      <c r="E493" s="254"/>
      <c r="F493" s="254"/>
      <c r="G493" s="254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60"/>
      <c r="Z493" s="150"/>
      <c r="AA493" s="150"/>
      <c r="AB493" s="150"/>
      <c r="AC493" s="150"/>
      <c r="AD493" s="150"/>
      <c r="AE493" s="150"/>
      <c r="AF493" s="150"/>
      <c r="AG493" s="150" t="s">
        <v>162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73">
        <v>275</v>
      </c>
      <c r="B494" s="174" t="s">
        <v>844</v>
      </c>
      <c r="C494" s="189" t="s">
        <v>845</v>
      </c>
      <c r="D494" s="175" t="s">
        <v>332</v>
      </c>
      <c r="E494" s="176">
        <v>8</v>
      </c>
      <c r="F494" s="177"/>
      <c r="G494" s="178">
        <f>ROUND(E494*F494,2)</f>
        <v>0</v>
      </c>
      <c r="H494" s="177"/>
      <c r="I494" s="178">
        <f>ROUND(E494*H494,2)</f>
        <v>0</v>
      </c>
      <c r="J494" s="177"/>
      <c r="K494" s="178">
        <f>ROUND(E494*J494,2)</f>
        <v>0</v>
      </c>
      <c r="L494" s="178">
        <v>15</v>
      </c>
      <c r="M494" s="178">
        <f>G494*(1+L494/100)</f>
        <v>0</v>
      </c>
      <c r="N494" s="176">
        <v>0</v>
      </c>
      <c r="O494" s="176">
        <f>ROUND(E494*N494,2)</f>
        <v>0</v>
      </c>
      <c r="P494" s="176">
        <v>0</v>
      </c>
      <c r="Q494" s="176">
        <f>ROUND(E494*P494,2)</f>
        <v>0</v>
      </c>
      <c r="R494" s="178" t="s">
        <v>172</v>
      </c>
      <c r="S494" s="178" t="s">
        <v>156</v>
      </c>
      <c r="T494" s="179" t="s">
        <v>156</v>
      </c>
      <c r="U494" s="160">
        <v>1</v>
      </c>
      <c r="V494" s="160">
        <f>ROUND(E494*U494,2)</f>
        <v>8</v>
      </c>
      <c r="W494" s="160"/>
      <c r="X494" s="160"/>
      <c r="Y494" s="160" t="s">
        <v>157</v>
      </c>
      <c r="Z494" s="150"/>
      <c r="AA494" s="150"/>
      <c r="AB494" s="150"/>
      <c r="AC494" s="150"/>
      <c r="AD494" s="150"/>
      <c r="AE494" s="150"/>
      <c r="AF494" s="150"/>
      <c r="AG494" s="150" t="s">
        <v>158</v>
      </c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2" x14ac:dyDescent="0.2">
      <c r="A495" s="157"/>
      <c r="B495" s="158"/>
      <c r="C495" s="253" t="s">
        <v>846</v>
      </c>
      <c r="D495" s="254"/>
      <c r="E495" s="254"/>
      <c r="F495" s="254"/>
      <c r="G495" s="254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60"/>
      <c r="Z495" s="150"/>
      <c r="AA495" s="150"/>
      <c r="AB495" s="150"/>
      <c r="AC495" s="150"/>
      <c r="AD495" s="150"/>
      <c r="AE495" s="150"/>
      <c r="AF495" s="150"/>
      <c r="AG495" s="150" t="s">
        <v>162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x14ac:dyDescent="0.2">
      <c r="A496" s="166" t="s">
        <v>150</v>
      </c>
      <c r="B496" s="167" t="s">
        <v>120</v>
      </c>
      <c r="C496" s="188" t="s">
        <v>27</v>
      </c>
      <c r="D496" s="168"/>
      <c r="E496" s="169"/>
      <c r="F496" s="170"/>
      <c r="G496" s="170">
        <f>SUMIF(AG497:AG515,"&lt;&gt;NOR",G497:G515)</f>
        <v>0</v>
      </c>
      <c r="H496" s="170"/>
      <c r="I496" s="170">
        <f>SUM(I497:I515)</f>
        <v>0</v>
      </c>
      <c r="J496" s="170"/>
      <c r="K496" s="170">
        <f>SUM(K497:K515)</f>
        <v>0</v>
      </c>
      <c r="L496" s="170"/>
      <c r="M496" s="170">
        <f>SUM(M497:M515)</f>
        <v>0</v>
      </c>
      <c r="N496" s="169"/>
      <c r="O496" s="169">
        <f>SUM(O497:O515)</f>
        <v>0</v>
      </c>
      <c r="P496" s="169"/>
      <c r="Q496" s="169">
        <f>SUM(Q497:Q515)</f>
        <v>0</v>
      </c>
      <c r="R496" s="170"/>
      <c r="S496" s="170"/>
      <c r="T496" s="171"/>
      <c r="U496" s="165"/>
      <c r="V496" s="165">
        <f>SUM(V497:V515)</f>
        <v>1</v>
      </c>
      <c r="W496" s="165"/>
      <c r="X496" s="165"/>
      <c r="Y496" s="165"/>
      <c r="AG496" t="s">
        <v>151</v>
      </c>
    </row>
    <row r="497" spans="1:60" outlineLevel="1" x14ac:dyDescent="0.2">
      <c r="A497" s="173">
        <v>276</v>
      </c>
      <c r="B497" s="174" t="s">
        <v>847</v>
      </c>
      <c r="C497" s="189" t="s">
        <v>848</v>
      </c>
      <c r="D497" s="175" t="s">
        <v>849</v>
      </c>
      <c r="E497" s="176">
        <v>1</v>
      </c>
      <c r="F497" s="177"/>
      <c r="G497" s="178">
        <f>ROUND(E497*F497,2)</f>
        <v>0</v>
      </c>
      <c r="H497" s="177"/>
      <c r="I497" s="178">
        <f>ROUND(E497*H497,2)</f>
        <v>0</v>
      </c>
      <c r="J497" s="177"/>
      <c r="K497" s="178">
        <f>ROUND(E497*J497,2)</f>
        <v>0</v>
      </c>
      <c r="L497" s="178">
        <v>15</v>
      </c>
      <c r="M497" s="178">
        <f>G497*(1+L497/100)</f>
        <v>0</v>
      </c>
      <c r="N497" s="176">
        <v>0</v>
      </c>
      <c r="O497" s="176">
        <f>ROUND(E497*N497,2)</f>
        <v>0</v>
      </c>
      <c r="P497" s="176">
        <v>0</v>
      </c>
      <c r="Q497" s="176">
        <f>ROUND(E497*P497,2)</f>
        <v>0</v>
      </c>
      <c r="R497" s="178"/>
      <c r="S497" s="178" t="s">
        <v>156</v>
      </c>
      <c r="T497" s="179" t="s">
        <v>226</v>
      </c>
      <c r="U497" s="160">
        <v>0</v>
      </c>
      <c r="V497" s="160">
        <f>ROUND(E497*U497,2)</f>
        <v>0</v>
      </c>
      <c r="W497" s="160"/>
      <c r="X497" s="160"/>
      <c r="Y497" s="160" t="s">
        <v>157</v>
      </c>
      <c r="Z497" s="150"/>
      <c r="AA497" s="150"/>
      <c r="AB497" s="150"/>
      <c r="AC497" s="150"/>
      <c r="AD497" s="150"/>
      <c r="AE497" s="150"/>
      <c r="AF497" s="150"/>
      <c r="AG497" s="150" t="s">
        <v>850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ht="22.5" outlineLevel="2" x14ac:dyDescent="0.2">
      <c r="A498" s="157"/>
      <c r="B498" s="158"/>
      <c r="C498" s="253" t="s">
        <v>851</v>
      </c>
      <c r="D498" s="254"/>
      <c r="E498" s="254"/>
      <c r="F498" s="254"/>
      <c r="G498" s="254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60"/>
      <c r="Z498" s="150"/>
      <c r="AA498" s="150"/>
      <c r="AB498" s="150"/>
      <c r="AC498" s="150"/>
      <c r="AD498" s="150"/>
      <c r="AE498" s="150"/>
      <c r="AF498" s="150"/>
      <c r="AG498" s="150" t="s">
        <v>162</v>
      </c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80" t="str">
        <f>C498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73">
        <v>277</v>
      </c>
      <c r="B499" s="174" t="s">
        <v>852</v>
      </c>
      <c r="C499" s="189" t="s">
        <v>853</v>
      </c>
      <c r="D499" s="175" t="s">
        <v>849</v>
      </c>
      <c r="E499" s="176">
        <v>1</v>
      </c>
      <c r="F499" s="177"/>
      <c r="G499" s="178">
        <f>ROUND(E499*F499,2)</f>
        <v>0</v>
      </c>
      <c r="H499" s="177"/>
      <c r="I499" s="178">
        <f>ROUND(E499*H499,2)</f>
        <v>0</v>
      </c>
      <c r="J499" s="177"/>
      <c r="K499" s="178">
        <f>ROUND(E499*J499,2)</f>
        <v>0</v>
      </c>
      <c r="L499" s="178">
        <v>15</v>
      </c>
      <c r="M499" s="178">
        <f>G499*(1+L499/100)</f>
        <v>0</v>
      </c>
      <c r="N499" s="176">
        <v>0</v>
      </c>
      <c r="O499" s="176">
        <f>ROUND(E499*N499,2)</f>
        <v>0</v>
      </c>
      <c r="P499" s="176">
        <v>0</v>
      </c>
      <c r="Q499" s="176">
        <f>ROUND(E499*P499,2)</f>
        <v>0</v>
      </c>
      <c r="R499" s="178"/>
      <c r="S499" s="178" t="s">
        <v>156</v>
      </c>
      <c r="T499" s="179" t="s">
        <v>226</v>
      </c>
      <c r="U499" s="160">
        <v>0</v>
      </c>
      <c r="V499" s="160">
        <f>ROUND(E499*U499,2)</f>
        <v>0</v>
      </c>
      <c r="W499" s="160"/>
      <c r="X499" s="160"/>
      <c r="Y499" s="160" t="s">
        <v>157</v>
      </c>
      <c r="Z499" s="150"/>
      <c r="AA499" s="150"/>
      <c r="AB499" s="150"/>
      <c r="AC499" s="150"/>
      <c r="AD499" s="150"/>
      <c r="AE499" s="150"/>
      <c r="AF499" s="150"/>
      <c r="AG499" s="150" t="s">
        <v>850</v>
      </c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ht="33.75" outlineLevel="2" x14ac:dyDescent="0.2">
      <c r="A500" s="157"/>
      <c r="B500" s="158"/>
      <c r="C500" s="253" t="s">
        <v>854</v>
      </c>
      <c r="D500" s="254"/>
      <c r="E500" s="254"/>
      <c r="F500" s="254"/>
      <c r="G500" s="254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60"/>
      <c r="Z500" s="150"/>
      <c r="AA500" s="150"/>
      <c r="AB500" s="150"/>
      <c r="AC500" s="150"/>
      <c r="AD500" s="150"/>
      <c r="AE500" s="150"/>
      <c r="AF500" s="150"/>
      <c r="AG500" s="150" t="s">
        <v>162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80" t="str">
        <f>C500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73">
        <v>278</v>
      </c>
      <c r="B501" s="174" t="s">
        <v>855</v>
      </c>
      <c r="C501" s="189" t="s">
        <v>856</v>
      </c>
      <c r="D501" s="175" t="s">
        <v>849</v>
      </c>
      <c r="E501" s="176">
        <v>1</v>
      </c>
      <c r="F501" s="177"/>
      <c r="G501" s="178">
        <f>ROUND(E501*F501,2)</f>
        <v>0</v>
      </c>
      <c r="H501" s="177"/>
      <c r="I501" s="178">
        <f>ROUND(E501*H501,2)</f>
        <v>0</v>
      </c>
      <c r="J501" s="177"/>
      <c r="K501" s="178">
        <f>ROUND(E501*J501,2)</f>
        <v>0</v>
      </c>
      <c r="L501" s="178">
        <v>15</v>
      </c>
      <c r="M501" s="178">
        <f>G501*(1+L501/100)</f>
        <v>0</v>
      </c>
      <c r="N501" s="176">
        <v>0</v>
      </c>
      <c r="O501" s="176">
        <f>ROUND(E501*N501,2)</f>
        <v>0</v>
      </c>
      <c r="P501" s="176">
        <v>0</v>
      </c>
      <c r="Q501" s="176">
        <f>ROUND(E501*P501,2)</f>
        <v>0</v>
      </c>
      <c r="R501" s="178"/>
      <c r="S501" s="178" t="s">
        <v>156</v>
      </c>
      <c r="T501" s="179" t="s">
        <v>226</v>
      </c>
      <c r="U501" s="160">
        <v>0</v>
      </c>
      <c r="V501" s="160">
        <f>ROUND(E501*U501,2)</f>
        <v>0</v>
      </c>
      <c r="W501" s="160"/>
      <c r="X501" s="160"/>
      <c r="Y501" s="160" t="s">
        <v>157</v>
      </c>
      <c r="Z501" s="150"/>
      <c r="AA501" s="150"/>
      <c r="AB501" s="150"/>
      <c r="AC501" s="150"/>
      <c r="AD501" s="150"/>
      <c r="AE501" s="150"/>
      <c r="AF501" s="150"/>
      <c r="AG501" s="150" t="s">
        <v>850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ht="22.5" outlineLevel="2" x14ac:dyDescent="0.2">
      <c r="A502" s="157"/>
      <c r="B502" s="158"/>
      <c r="C502" s="253" t="s">
        <v>857</v>
      </c>
      <c r="D502" s="254"/>
      <c r="E502" s="254"/>
      <c r="F502" s="254"/>
      <c r="G502" s="254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60"/>
      <c r="Z502" s="150"/>
      <c r="AA502" s="150"/>
      <c r="AB502" s="150"/>
      <c r="AC502" s="150"/>
      <c r="AD502" s="150"/>
      <c r="AE502" s="150"/>
      <c r="AF502" s="150"/>
      <c r="AG502" s="150" t="s">
        <v>162</v>
      </c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80" t="str">
        <f>C502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81">
        <v>279</v>
      </c>
      <c r="B503" s="182" t="s">
        <v>858</v>
      </c>
      <c r="C503" s="192" t="s">
        <v>859</v>
      </c>
      <c r="D503" s="183" t="s">
        <v>849</v>
      </c>
      <c r="E503" s="184">
        <v>1</v>
      </c>
      <c r="F503" s="185"/>
      <c r="G503" s="186">
        <f>ROUND(E503*F503,2)</f>
        <v>0</v>
      </c>
      <c r="H503" s="185"/>
      <c r="I503" s="186">
        <f>ROUND(E503*H503,2)</f>
        <v>0</v>
      </c>
      <c r="J503" s="185"/>
      <c r="K503" s="186">
        <f>ROUND(E503*J503,2)</f>
        <v>0</v>
      </c>
      <c r="L503" s="186">
        <v>15</v>
      </c>
      <c r="M503" s="186">
        <f>G503*(1+L503/100)</f>
        <v>0</v>
      </c>
      <c r="N503" s="184">
        <v>0</v>
      </c>
      <c r="O503" s="184">
        <f>ROUND(E503*N503,2)</f>
        <v>0</v>
      </c>
      <c r="P503" s="184">
        <v>0</v>
      </c>
      <c r="Q503" s="184">
        <f>ROUND(E503*P503,2)</f>
        <v>0</v>
      </c>
      <c r="R503" s="186"/>
      <c r="S503" s="186" t="s">
        <v>156</v>
      </c>
      <c r="T503" s="187" t="s">
        <v>226</v>
      </c>
      <c r="U503" s="160">
        <v>0</v>
      </c>
      <c r="V503" s="160">
        <f>ROUND(E503*U503,2)</f>
        <v>0</v>
      </c>
      <c r="W503" s="160"/>
      <c r="X503" s="160"/>
      <c r="Y503" s="160" t="s">
        <v>157</v>
      </c>
      <c r="Z503" s="150"/>
      <c r="AA503" s="150"/>
      <c r="AB503" s="150"/>
      <c r="AC503" s="150"/>
      <c r="AD503" s="150"/>
      <c r="AE503" s="150"/>
      <c r="AF503" s="150"/>
      <c r="AG503" s="150" t="s">
        <v>850</v>
      </c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81">
        <v>280</v>
      </c>
      <c r="B504" s="182" t="s">
        <v>860</v>
      </c>
      <c r="C504" s="192" t="s">
        <v>861</v>
      </c>
      <c r="D504" s="183" t="s">
        <v>849</v>
      </c>
      <c r="E504" s="184">
        <v>1</v>
      </c>
      <c r="F504" s="185"/>
      <c r="G504" s="186">
        <f>ROUND(E504*F504,2)</f>
        <v>0</v>
      </c>
      <c r="H504" s="185"/>
      <c r="I504" s="186">
        <f>ROUND(E504*H504,2)</f>
        <v>0</v>
      </c>
      <c r="J504" s="185"/>
      <c r="K504" s="186">
        <f>ROUND(E504*J504,2)</f>
        <v>0</v>
      </c>
      <c r="L504" s="186">
        <v>15</v>
      </c>
      <c r="M504" s="186">
        <f>G504*(1+L504/100)</f>
        <v>0</v>
      </c>
      <c r="N504" s="184">
        <v>0</v>
      </c>
      <c r="O504" s="184">
        <f>ROUND(E504*N504,2)</f>
        <v>0</v>
      </c>
      <c r="P504" s="184">
        <v>0</v>
      </c>
      <c r="Q504" s="184">
        <f>ROUND(E504*P504,2)</f>
        <v>0</v>
      </c>
      <c r="R504" s="186"/>
      <c r="S504" s="186" t="s">
        <v>156</v>
      </c>
      <c r="T504" s="187" t="s">
        <v>226</v>
      </c>
      <c r="U504" s="160">
        <v>0</v>
      </c>
      <c r="V504" s="160">
        <f>ROUND(E504*U504,2)</f>
        <v>0</v>
      </c>
      <c r="W504" s="160"/>
      <c r="X504" s="160"/>
      <c r="Y504" s="160" t="s">
        <v>157</v>
      </c>
      <c r="Z504" s="150"/>
      <c r="AA504" s="150"/>
      <c r="AB504" s="150"/>
      <c r="AC504" s="150"/>
      <c r="AD504" s="150"/>
      <c r="AE504" s="150"/>
      <c r="AF504" s="150"/>
      <c r="AG504" s="150" t="s">
        <v>850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73">
        <v>281</v>
      </c>
      <c r="B505" s="174" t="s">
        <v>862</v>
      </c>
      <c r="C505" s="189" t="s">
        <v>863</v>
      </c>
      <c r="D505" s="175" t="s">
        <v>864</v>
      </c>
      <c r="E505" s="176">
        <v>1</v>
      </c>
      <c r="F505" s="177"/>
      <c r="G505" s="178">
        <f>ROUND(E505*F505,2)</f>
        <v>0</v>
      </c>
      <c r="H505" s="177"/>
      <c r="I505" s="178">
        <f>ROUND(E505*H505,2)</f>
        <v>0</v>
      </c>
      <c r="J505" s="177"/>
      <c r="K505" s="178">
        <f>ROUND(E505*J505,2)</f>
        <v>0</v>
      </c>
      <c r="L505" s="178">
        <v>15</v>
      </c>
      <c r="M505" s="178">
        <f>G505*(1+L505/100)</f>
        <v>0</v>
      </c>
      <c r="N505" s="176">
        <v>0</v>
      </c>
      <c r="O505" s="176">
        <f>ROUND(E505*N505,2)</f>
        <v>0</v>
      </c>
      <c r="P505" s="176">
        <v>0</v>
      </c>
      <c r="Q505" s="176">
        <f>ROUND(E505*P505,2)</f>
        <v>0</v>
      </c>
      <c r="R505" s="178"/>
      <c r="S505" s="178" t="s">
        <v>156</v>
      </c>
      <c r="T505" s="179" t="s">
        <v>226</v>
      </c>
      <c r="U505" s="160">
        <v>0</v>
      </c>
      <c r="V505" s="160">
        <f>ROUND(E505*U505,2)</f>
        <v>0</v>
      </c>
      <c r="W505" s="160"/>
      <c r="X505" s="160"/>
      <c r="Y505" s="160" t="s">
        <v>157</v>
      </c>
      <c r="Z505" s="150"/>
      <c r="AA505" s="150"/>
      <c r="AB505" s="150"/>
      <c r="AC505" s="150"/>
      <c r="AD505" s="150"/>
      <c r="AE505" s="150"/>
      <c r="AF505" s="150"/>
      <c r="AG505" s="150" t="s">
        <v>850</v>
      </c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ht="33.75" outlineLevel="2" x14ac:dyDescent="0.2">
      <c r="A506" s="157"/>
      <c r="B506" s="158"/>
      <c r="C506" s="253" t="s">
        <v>865</v>
      </c>
      <c r="D506" s="254"/>
      <c r="E506" s="254"/>
      <c r="F506" s="254"/>
      <c r="G506" s="254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60"/>
      <c r="Z506" s="150"/>
      <c r="AA506" s="150"/>
      <c r="AB506" s="150"/>
      <c r="AC506" s="150"/>
      <c r="AD506" s="150"/>
      <c r="AE506" s="150"/>
      <c r="AF506" s="150"/>
      <c r="AG506" s="150" t="s">
        <v>162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80" t="str">
        <f>C506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73">
        <v>282</v>
      </c>
      <c r="B507" s="174" t="s">
        <v>862</v>
      </c>
      <c r="C507" s="189" t="s">
        <v>863</v>
      </c>
      <c r="D507" s="175" t="s">
        <v>864</v>
      </c>
      <c r="E507" s="176">
        <v>1</v>
      </c>
      <c r="F507" s="177"/>
      <c r="G507" s="178">
        <f>ROUND(E507*F507,2)</f>
        <v>0</v>
      </c>
      <c r="H507" s="177"/>
      <c r="I507" s="178">
        <f>ROUND(E507*H507,2)</f>
        <v>0</v>
      </c>
      <c r="J507" s="177"/>
      <c r="K507" s="178">
        <f>ROUND(E507*J507,2)</f>
        <v>0</v>
      </c>
      <c r="L507" s="178">
        <v>15</v>
      </c>
      <c r="M507" s="178">
        <f>G507*(1+L507/100)</f>
        <v>0</v>
      </c>
      <c r="N507" s="176">
        <v>0</v>
      </c>
      <c r="O507" s="176">
        <f>ROUND(E507*N507,2)</f>
        <v>0</v>
      </c>
      <c r="P507" s="176">
        <v>0</v>
      </c>
      <c r="Q507" s="176">
        <f>ROUND(E507*P507,2)</f>
        <v>0</v>
      </c>
      <c r="R507" s="178"/>
      <c r="S507" s="178" t="s">
        <v>156</v>
      </c>
      <c r="T507" s="179" t="s">
        <v>226</v>
      </c>
      <c r="U507" s="160">
        <v>0</v>
      </c>
      <c r="V507" s="160">
        <f>ROUND(E507*U507,2)</f>
        <v>0</v>
      </c>
      <c r="W507" s="160"/>
      <c r="X507" s="160"/>
      <c r="Y507" s="160" t="s">
        <v>157</v>
      </c>
      <c r="Z507" s="150"/>
      <c r="AA507" s="150"/>
      <c r="AB507" s="150"/>
      <c r="AC507" s="150"/>
      <c r="AD507" s="150"/>
      <c r="AE507" s="150"/>
      <c r="AF507" s="150"/>
      <c r="AG507" s="150" t="s">
        <v>850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2" x14ac:dyDescent="0.2">
      <c r="A508" s="157"/>
      <c r="B508" s="158"/>
      <c r="C508" s="253" t="s">
        <v>866</v>
      </c>
      <c r="D508" s="254"/>
      <c r="E508" s="254"/>
      <c r="F508" s="254"/>
      <c r="G508" s="254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60"/>
      <c r="Z508" s="150"/>
      <c r="AA508" s="150"/>
      <c r="AB508" s="150"/>
      <c r="AC508" s="150"/>
      <c r="AD508" s="150"/>
      <c r="AE508" s="150"/>
      <c r="AF508" s="150"/>
      <c r="AG508" s="150" t="s">
        <v>162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73">
        <v>283</v>
      </c>
      <c r="B509" s="174" t="s">
        <v>862</v>
      </c>
      <c r="C509" s="189" t="s">
        <v>863</v>
      </c>
      <c r="D509" s="175" t="s">
        <v>864</v>
      </c>
      <c r="E509" s="176">
        <v>40</v>
      </c>
      <c r="F509" s="177"/>
      <c r="G509" s="178">
        <f>ROUND(E509*F509,2)</f>
        <v>0</v>
      </c>
      <c r="H509" s="177"/>
      <c r="I509" s="178">
        <f>ROUND(E509*H509,2)</f>
        <v>0</v>
      </c>
      <c r="J509" s="177"/>
      <c r="K509" s="178">
        <f>ROUND(E509*J509,2)</f>
        <v>0</v>
      </c>
      <c r="L509" s="178">
        <v>15</v>
      </c>
      <c r="M509" s="178">
        <f>G509*(1+L509/100)</f>
        <v>0</v>
      </c>
      <c r="N509" s="176">
        <v>0</v>
      </c>
      <c r="O509" s="176">
        <f>ROUND(E509*N509,2)</f>
        <v>0</v>
      </c>
      <c r="P509" s="176">
        <v>0</v>
      </c>
      <c r="Q509" s="176">
        <f>ROUND(E509*P509,2)</f>
        <v>0</v>
      </c>
      <c r="R509" s="178"/>
      <c r="S509" s="178" t="s">
        <v>156</v>
      </c>
      <c r="T509" s="179" t="s">
        <v>226</v>
      </c>
      <c r="U509" s="160">
        <v>0</v>
      </c>
      <c r="V509" s="160">
        <f>ROUND(E509*U509,2)</f>
        <v>0</v>
      </c>
      <c r="W509" s="160"/>
      <c r="X509" s="160"/>
      <c r="Y509" s="160" t="s">
        <v>157</v>
      </c>
      <c r="Z509" s="150"/>
      <c r="AA509" s="150"/>
      <c r="AB509" s="150"/>
      <c r="AC509" s="150"/>
      <c r="AD509" s="150"/>
      <c r="AE509" s="150"/>
      <c r="AF509" s="150"/>
      <c r="AG509" s="150" t="s">
        <v>850</v>
      </c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2" x14ac:dyDescent="0.2">
      <c r="A510" s="157"/>
      <c r="B510" s="158"/>
      <c r="C510" s="253" t="s">
        <v>867</v>
      </c>
      <c r="D510" s="254"/>
      <c r="E510" s="254"/>
      <c r="F510" s="254"/>
      <c r="G510" s="254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60"/>
      <c r="Z510" s="150"/>
      <c r="AA510" s="150"/>
      <c r="AB510" s="150"/>
      <c r="AC510" s="150"/>
      <c r="AD510" s="150"/>
      <c r="AE510" s="150"/>
      <c r="AF510" s="150"/>
      <c r="AG510" s="150" t="s">
        <v>162</v>
      </c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73">
        <v>284</v>
      </c>
      <c r="B511" s="174" t="s">
        <v>868</v>
      </c>
      <c r="C511" s="189" t="s">
        <v>869</v>
      </c>
      <c r="D511" s="175" t="s">
        <v>849</v>
      </c>
      <c r="E511" s="176">
        <v>1</v>
      </c>
      <c r="F511" s="177"/>
      <c r="G511" s="178">
        <f>ROUND(E511*F511,2)</f>
        <v>0</v>
      </c>
      <c r="H511" s="177"/>
      <c r="I511" s="178">
        <f>ROUND(E511*H511,2)</f>
        <v>0</v>
      </c>
      <c r="J511" s="177"/>
      <c r="K511" s="178">
        <f>ROUND(E511*J511,2)</f>
        <v>0</v>
      </c>
      <c r="L511" s="178">
        <v>15</v>
      </c>
      <c r="M511" s="178">
        <f>G511*(1+L511/100)</f>
        <v>0</v>
      </c>
      <c r="N511" s="176">
        <v>0</v>
      </c>
      <c r="O511" s="176">
        <f>ROUND(E511*N511,2)</f>
        <v>0</v>
      </c>
      <c r="P511" s="176">
        <v>0</v>
      </c>
      <c r="Q511" s="176">
        <f>ROUND(E511*P511,2)</f>
        <v>0</v>
      </c>
      <c r="R511" s="178"/>
      <c r="S511" s="178" t="s">
        <v>156</v>
      </c>
      <c r="T511" s="179" t="s">
        <v>156</v>
      </c>
      <c r="U511" s="160">
        <v>1</v>
      </c>
      <c r="V511" s="160">
        <f>ROUND(E511*U511,2)</f>
        <v>1</v>
      </c>
      <c r="W511" s="160"/>
      <c r="X511" s="160"/>
      <c r="Y511" s="160" t="s">
        <v>157</v>
      </c>
      <c r="Z511" s="150"/>
      <c r="AA511" s="150"/>
      <c r="AB511" s="150"/>
      <c r="AC511" s="150"/>
      <c r="AD511" s="150"/>
      <c r="AE511" s="150"/>
      <c r="AF511" s="150"/>
      <c r="AG511" s="150" t="s">
        <v>158</v>
      </c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ht="22.5" outlineLevel="2" x14ac:dyDescent="0.2">
      <c r="A512" s="157"/>
      <c r="B512" s="158"/>
      <c r="C512" s="253" t="s">
        <v>870</v>
      </c>
      <c r="D512" s="254"/>
      <c r="E512" s="254"/>
      <c r="F512" s="254"/>
      <c r="G512" s="254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60"/>
      <c r="Z512" s="150"/>
      <c r="AA512" s="150"/>
      <c r="AB512" s="150"/>
      <c r="AC512" s="150"/>
      <c r="AD512" s="150"/>
      <c r="AE512" s="150"/>
      <c r="AF512" s="150"/>
      <c r="AG512" s="150" t="s">
        <v>162</v>
      </c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80" t="str">
        <f>C512</f>
        <v>Náklady spojené s provedením všech technickými normami předepsaných zkoušek a revizí stavebních konstrukcí nebo stavebních prací. (Revize spalinových cest, revize elektroinstalace, tlaková zkouška a revize plynu, topná zkouška atd.)</v>
      </c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73">
        <v>285</v>
      </c>
      <c r="B513" s="174" t="s">
        <v>871</v>
      </c>
      <c r="C513" s="189" t="s">
        <v>872</v>
      </c>
      <c r="D513" s="175" t="s">
        <v>849</v>
      </c>
      <c r="E513" s="176">
        <v>1</v>
      </c>
      <c r="F513" s="177"/>
      <c r="G513" s="178">
        <f>ROUND(E513*F513,2)</f>
        <v>0</v>
      </c>
      <c r="H513" s="177"/>
      <c r="I513" s="178">
        <f>ROUND(E513*H513,2)</f>
        <v>0</v>
      </c>
      <c r="J513" s="177"/>
      <c r="K513" s="178">
        <f>ROUND(E513*J513,2)</f>
        <v>0</v>
      </c>
      <c r="L513" s="178">
        <v>15</v>
      </c>
      <c r="M513" s="178">
        <f>G513*(1+L513/100)</f>
        <v>0</v>
      </c>
      <c r="N513" s="176">
        <v>0</v>
      </c>
      <c r="O513" s="176">
        <f>ROUND(E513*N513,2)</f>
        <v>0</v>
      </c>
      <c r="P513" s="176">
        <v>0</v>
      </c>
      <c r="Q513" s="176">
        <f>ROUND(E513*P513,2)</f>
        <v>0</v>
      </c>
      <c r="R513" s="178"/>
      <c r="S513" s="178" t="s">
        <v>156</v>
      </c>
      <c r="T513" s="179" t="s">
        <v>226</v>
      </c>
      <c r="U513" s="160">
        <v>0</v>
      </c>
      <c r="V513" s="160">
        <f>ROUND(E513*U513,2)</f>
        <v>0</v>
      </c>
      <c r="W513" s="160"/>
      <c r="X513" s="160"/>
      <c r="Y513" s="160" t="s">
        <v>157</v>
      </c>
      <c r="Z513" s="150"/>
      <c r="AA513" s="150"/>
      <c r="AB513" s="150"/>
      <c r="AC513" s="150"/>
      <c r="AD513" s="150"/>
      <c r="AE513" s="150"/>
      <c r="AF513" s="150"/>
      <c r="AG513" s="150" t="s">
        <v>850</v>
      </c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ht="33.75" outlineLevel="2" x14ac:dyDescent="0.2">
      <c r="A514" s="157"/>
      <c r="B514" s="158"/>
      <c r="C514" s="253" t="s">
        <v>873</v>
      </c>
      <c r="D514" s="254"/>
      <c r="E514" s="254"/>
      <c r="F514" s="254"/>
      <c r="G514" s="254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60"/>
      <c r="Z514" s="150"/>
      <c r="AA514" s="150"/>
      <c r="AB514" s="150"/>
      <c r="AC514" s="150"/>
      <c r="AD514" s="150"/>
      <c r="AE514" s="150"/>
      <c r="AF514" s="150"/>
      <c r="AG514" s="150" t="s">
        <v>162</v>
      </c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80" t="str">
        <f>C514</f>
        <v>Kompletace dokladové části stavby k předání a převzetí stavby. Doklady o vlastnostech materiálů, o provedených zkouškách a měření, o výchozích kontrolách provozuschopnosti, o zaškolení obsluhy, revizní zprávy s výsledkem - bez závad, doklady o oprávnění k provádění prací, doklady o likvidaci odpadů, návody k obsluze, kopie záručních listů - 2x tištěné a 1x na CD nosiči v elektronické podobě.</v>
      </c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73">
        <v>286</v>
      </c>
      <c r="B515" s="174" t="s">
        <v>874</v>
      </c>
      <c r="C515" s="189" t="s">
        <v>875</v>
      </c>
      <c r="D515" s="175" t="s">
        <v>849</v>
      </c>
      <c r="E515" s="176">
        <v>1</v>
      </c>
      <c r="F515" s="177"/>
      <c r="G515" s="178">
        <f>ROUND(E515*F515,2)</f>
        <v>0</v>
      </c>
      <c r="H515" s="177"/>
      <c r="I515" s="178">
        <f>ROUND(E515*H515,2)</f>
        <v>0</v>
      </c>
      <c r="J515" s="177"/>
      <c r="K515" s="178">
        <f>ROUND(E515*J515,2)</f>
        <v>0</v>
      </c>
      <c r="L515" s="178">
        <v>15</v>
      </c>
      <c r="M515" s="178">
        <f>G515*(1+L515/100)</f>
        <v>0</v>
      </c>
      <c r="N515" s="176">
        <v>0</v>
      </c>
      <c r="O515" s="176">
        <f>ROUND(E515*N515,2)</f>
        <v>0</v>
      </c>
      <c r="P515" s="176">
        <v>0</v>
      </c>
      <c r="Q515" s="176">
        <f>ROUND(E515*P515,2)</f>
        <v>0</v>
      </c>
      <c r="R515" s="178"/>
      <c r="S515" s="178" t="s">
        <v>156</v>
      </c>
      <c r="T515" s="179" t="s">
        <v>226</v>
      </c>
      <c r="U515" s="160">
        <v>0</v>
      </c>
      <c r="V515" s="160">
        <f>ROUND(E515*U515,2)</f>
        <v>0</v>
      </c>
      <c r="W515" s="160"/>
      <c r="X515" s="160"/>
      <c r="Y515" s="160" t="s">
        <v>157</v>
      </c>
      <c r="Z515" s="150"/>
      <c r="AA515" s="150"/>
      <c r="AB515" s="150"/>
      <c r="AC515" s="150"/>
      <c r="AD515" s="150"/>
      <c r="AE515" s="150"/>
      <c r="AF515" s="150"/>
      <c r="AG515" s="150" t="s">
        <v>850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x14ac:dyDescent="0.2">
      <c r="A516" s="3"/>
      <c r="B516" s="4"/>
      <c r="C516" s="19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AE516">
        <v>15</v>
      </c>
      <c r="AF516">
        <v>21</v>
      </c>
      <c r="AG516" t="s">
        <v>136</v>
      </c>
    </row>
    <row r="517" spans="1:60" x14ac:dyDescent="0.2">
      <c r="A517" s="153"/>
      <c r="B517" s="154" t="s">
        <v>29</v>
      </c>
      <c r="C517" s="194"/>
      <c r="D517" s="155"/>
      <c r="E517" s="156"/>
      <c r="F517" s="156"/>
      <c r="G517" s="172">
        <f>G8+G16+G30+G46+G59+G63+G65+G68+G78+G101+G109+G119+G130+G160+G197+G248+G261+G276+G312+G337+G359+G380+G384+G401+G411+G435+G447+G496</f>
        <v>0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AE517">
        <f>SUMIF(L7:L515,AE516,G7:G515)</f>
        <v>0</v>
      </c>
      <c r="AF517">
        <f>SUMIF(L7:L515,AF516,G7:G515)</f>
        <v>0</v>
      </c>
      <c r="AG517" t="s">
        <v>876</v>
      </c>
    </row>
    <row r="518" spans="1:60" x14ac:dyDescent="0.2">
      <c r="C518" s="195"/>
      <c r="D518" s="10"/>
      <c r="AG518" t="s">
        <v>877</v>
      </c>
    </row>
    <row r="519" spans="1:60" x14ac:dyDescent="0.2">
      <c r="D519" s="10"/>
    </row>
    <row r="520" spans="1:60" x14ac:dyDescent="0.2">
      <c r="D520" s="10"/>
    </row>
    <row r="521" spans="1:60" x14ac:dyDescent="0.2">
      <c r="D521" s="10"/>
    </row>
    <row r="522" spans="1:60" x14ac:dyDescent="0.2">
      <c r="D522" s="10"/>
    </row>
    <row r="523" spans="1:60" x14ac:dyDescent="0.2">
      <c r="D523" s="10"/>
    </row>
    <row r="524" spans="1:60" x14ac:dyDescent="0.2">
      <c r="D524" s="10"/>
    </row>
    <row r="525" spans="1:60" x14ac:dyDescent="0.2">
      <c r="D525" s="10"/>
    </row>
    <row r="526" spans="1:60" x14ac:dyDescent="0.2">
      <c r="D526" s="10"/>
    </row>
    <row r="527" spans="1:60" x14ac:dyDescent="0.2">
      <c r="D527" s="10"/>
    </row>
    <row r="528" spans="1:60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YhnMjEkju3f0vNT2+6Ng7jytCYSIQipaWbZ0n83dnGyyMOtOMzmGIAdPOCXubdqUl5OxYrJMfW4gAHpelMtpw==" saltValue="L0piknHmsrrJGDOq/JQJkw==" spinCount="100000" sheet="1" formatRows="0"/>
  <mergeCells count="138">
    <mergeCell ref="A1:G1"/>
    <mergeCell ref="C2:G2"/>
    <mergeCell ref="C3:G3"/>
    <mergeCell ref="C4:G4"/>
    <mergeCell ref="C10:G10"/>
    <mergeCell ref="C11:G11"/>
    <mergeCell ref="C53:G53"/>
    <mergeCell ref="C54:G54"/>
    <mergeCell ref="C57:G57"/>
    <mergeCell ref="C61:G61"/>
    <mergeCell ref="C73:G73"/>
    <mergeCell ref="C80:G80"/>
    <mergeCell ref="C13:G13"/>
    <mergeCell ref="C14:G14"/>
    <mergeCell ref="C18:G18"/>
    <mergeCell ref="C22:G22"/>
    <mergeCell ref="C43:G43"/>
    <mergeCell ref="C50:G50"/>
    <mergeCell ref="C125:G125"/>
    <mergeCell ref="C127:G127"/>
    <mergeCell ref="C129:G129"/>
    <mergeCell ref="C132:G132"/>
    <mergeCell ref="C134:G134"/>
    <mergeCell ref="C136:G136"/>
    <mergeCell ref="C106:G106"/>
    <mergeCell ref="C108:G108"/>
    <mergeCell ref="C111:G111"/>
    <mergeCell ref="C114:G114"/>
    <mergeCell ref="C116:G116"/>
    <mergeCell ref="C118:G118"/>
    <mergeCell ref="C155:G155"/>
    <mergeCell ref="C157:G157"/>
    <mergeCell ref="C159:G159"/>
    <mergeCell ref="C164:G164"/>
    <mergeCell ref="C167:G167"/>
    <mergeCell ref="C182:G182"/>
    <mergeCell ref="C138:G138"/>
    <mergeCell ref="C141:G141"/>
    <mergeCell ref="C145:G145"/>
    <mergeCell ref="C147:G147"/>
    <mergeCell ref="C149:G149"/>
    <mergeCell ref="C151:G151"/>
    <mergeCell ref="C201:G201"/>
    <mergeCell ref="C204:G204"/>
    <mergeCell ref="C206:G206"/>
    <mergeCell ref="C208:G208"/>
    <mergeCell ref="C213:G213"/>
    <mergeCell ref="C215:G215"/>
    <mergeCell ref="C186:G186"/>
    <mergeCell ref="C188:G188"/>
    <mergeCell ref="C190:G190"/>
    <mergeCell ref="C192:G192"/>
    <mergeCell ref="C194:G194"/>
    <mergeCell ref="C196:G196"/>
    <mergeCell ref="C245:G245"/>
    <mergeCell ref="C247:G247"/>
    <mergeCell ref="C250:G250"/>
    <mergeCell ref="C252:G252"/>
    <mergeCell ref="C254:G254"/>
    <mergeCell ref="C256:G256"/>
    <mergeCell ref="C217:G217"/>
    <mergeCell ref="C219:G219"/>
    <mergeCell ref="C237:G237"/>
    <mergeCell ref="C239:G239"/>
    <mergeCell ref="C241:G241"/>
    <mergeCell ref="C243:G243"/>
    <mergeCell ref="C282:G282"/>
    <mergeCell ref="C284:G284"/>
    <mergeCell ref="C286:G286"/>
    <mergeCell ref="C288:G288"/>
    <mergeCell ref="C290:G290"/>
    <mergeCell ref="C292:G292"/>
    <mergeCell ref="C258:G258"/>
    <mergeCell ref="C260:G260"/>
    <mergeCell ref="C271:G271"/>
    <mergeCell ref="C273:G273"/>
    <mergeCell ref="C275:G275"/>
    <mergeCell ref="C280:G280"/>
    <mergeCell ref="C316:G316"/>
    <mergeCell ref="C318:G318"/>
    <mergeCell ref="C320:G320"/>
    <mergeCell ref="C322:G322"/>
    <mergeCell ref="C324:G324"/>
    <mergeCell ref="C326:G326"/>
    <mergeCell ref="C303:G303"/>
    <mergeCell ref="C305:G305"/>
    <mergeCell ref="C307:G307"/>
    <mergeCell ref="C309:G309"/>
    <mergeCell ref="C311:G311"/>
    <mergeCell ref="C314:G314"/>
    <mergeCell ref="C367:G367"/>
    <mergeCell ref="C373:G373"/>
    <mergeCell ref="C382:G382"/>
    <mergeCell ref="C387:G387"/>
    <mergeCell ref="C392:G392"/>
    <mergeCell ref="C396:G396"/>
    <mergeCell ref="C328:G328"/>
    <mergeCell ref="C333:G333"/>
    <mergeCell ref="C339:G339"/>
    <mergeCell ref="C351:G351"/>
    <mergeCell ref="C353:G353"/>
    <mergeCell ref="C355:G355"/>
    <mergeCell ref="C421:G421"/>
    <mergeCell ref="C423:G423"/>
    <mergeCell ref="C426:G426"/>
    <mergeCell ref="C428:G428"/>
    <mergeCell ref="C430:G430"/>
    <mergeCell ref="C433:G433"/>
    <mergeCell ref="C398:G398"/>
    <mergeCell ref="C400:G400"/>
    <mergeCell ref="C403:G403"/>
    <mergeCell ref="C406:G406"/>
    <mergeCell ref="C408:G408"/>
    <mergeCell ref="C410:G410"/>
    <mergeCell ref="C464:G464"/>
    <mergeCell ref="C466:G466"/>
    <mergeCell ref="C468:G468"/>
    <mergeCell ref="C471:G471"/>
    <mergeCell ref="C474:G474"/>
    <mergeCell ref="C477:G477"/>
    <mergeCell ref="C449:G449"/>
    <mergeCell ref="C452:G452"/>
    <mergeCell ref="C454:G454"/>
    <mergeCell ref="C456:G456"/>
    <mergeCell ref="C459:G459"/>
    <mergeCell ref="C462:G462"/>
    <mergeCell ref="C502:G502"/>
    <mergeCell ref="C506:G506"/>
    <mergeCell ref="C508:G508"/>
    <mergeCell ref="C510:G510"/>
    <mergeCell ref="C512:G512"/>
    <mergeCell ref="C514:G514"/>
    <mergeCell ref="C485:G485"/>
    <mergeCell ref="C491:G491"/>
    <mergeCell ref="C493:G493"/>
    <mergeCell ref="C495:G495"/>
    <mergeCell ref="C498:G498"/>
    <mergeCell ref="C500:G5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Čapek</dc:creator>
  <cp:lastModifiedBy>Jana Vaňková</cp:lastModifiedBy>
  <cp:lastPrinted>2019-03-19T12:27:02Z</cp:lastPrinted>
  <dcterms:created xsi:type="dcterms:W3CDTF">2009-04-08T07:15:50Z</dcterms:created>
  <dcterms:modified xsi:type="dcterms:W3CDTF">2023-05-26T07:22:15Z</dcterms:modified>
</cp:coreProperties>
</file>