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nkova\Documents\2023\1_A VZ\2023\PD\"/>
    </mc:Choice>
  </mc:AlternateContent>
  <bookViews>
    <workbookView xWindow="-120" yWindow="-120" windowWidth="29040" windowHeight="16440" activeTab="1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Pol'!$A$1:$Y$518</definedName>
    <definedName name="_xlnm.Print_Area" localSheetId="1">Stavba!$A$1:$J$81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514" i="12" l="1"/>
  <c r="BA512" i="12"/>
  <c r="BA506" i="12"/>
  <c r="BA502" i="12"/>
  <c r="BA500" i="12"/>
  <c r="BA498" i="12"/>
  <c r="BA491" i="12"/>
  <c r="BA477" i="12"/>
  <c r="BA471" i="12"/>
  <c r="BA468" i="12"/>
  <c r="BA466" i="12"/>
  <c r="BA464" i="12"/>
  <c r="BA462" i="12"/>
  <c r="BA456" i="12"/>
  <c r="BA452" i="12"/>
  <c r="BA449" i="12"/>
  <c r="BA403" i="12"/>
  <c r="BA387" i="12"/>
  <c r="BA367" i="12"/>
  <c r="BA351" i="12"/>
  <c r="BA324" i="12"/>
  <c r="BA322" i="12"/>
  <c r="BA320" i="12"/>
  <c r="BA292" i="12"/>
  <c r="BA290" i="12"/>
  <c r="BA286" i="12"/>
  <c r="BA284" i="12"/>
  <c r="BA254" i="12"/>
  <c r="BA252" i="12"/>
  <c r="BA213" i="12"/>
  <c r="BA111" i="12"/>
  <c r="BA43" i="12"/>
  <c r="G9" i="12"/>
  <c r="M9" i="12" s="1"/>
  <c r="I9" i="12"/>
  <c r="I8" i="12" s="1"/>
  <c r="K9" i="12"/>
  <c r="O9" i="12"/>
  <c r="Q9" i="12"/>
  <c r="Q8" i="12" s="1"/>
  <c r="V9" i="12"/>
  <c r="G12" i="12"/>
  <c r="I12" i="12"/>
  <c r="K12" i="12"/>
  <c r="K8" i="12" s="1"/>
  <c r="O12" i="12"/>
  <c r="O8" i="12" s="1"/>
  <c r="Q12" i="12"/>
  <c r="V12" i="12"/>
  <c r="V8" i="12" s="1"/>
  <c r="G17" i="12"/>
  <c r="G16" i="12" s="1"/>
  <c r="I54" i="1" s="1"/>
  <c r="I17" i="12"/>
  <c r="I16" i="12" s="1"/>
  <c r="K17" i="12"/>
  <c r="K16" i="12" s="1"/>
  <c r="O17" i="12"/>
  <c r="O16" i="12" s="1"/>
  <c r="Q17" i="12"/>
  <c r="V17" i="12"/>
  <c r="G21" i="12"/>
  <c r="I21" i="12"/>
  <c r="K21" i="12"/>
  <c r="M21" i="12"/>
  <c r="O21" i="12"/>
  <c r="Q21" i="12"/>
  <c r="Q16" i="12" s="1"/>
  <c r="V21" i="12"/>
  <c r="G31" i="12"/>
  <c r="I31" i="12"/>
  <c r="K31" i="12"/>
  <c r="M31" i="12"/>
  <c r="O31" i="12"/>
  <c r="Q31" i="12"/>
  <c r="V31" i="12"/>
  <c r="G33" i="12"/>
  <c r="M33" i="12" s="1"/>
  <c r="I33" i="12"/>
  <c r="K33" i="12"/>
  <c r="O33" i="12"/>
  <c r="Q33" i="12"/>
  <c r="V33" i="12"/>
  <c r="G37" i="12"/>
  <c r="M37" i="12" s="1"/>
  <c r="I37" i="12"/>
  <c r="K37" i="12"/>
  <c r="O37" i="12"/>
  <c r="Q37" i="12"/>
  <c r="V37" i="12"/>
  <c r="G40" i="12"/>
  <c r="M40" i="12" s="1"/>
  <c r="I40" i="12"/>
  <c r="K40" i="12"/>
  <c r="O40" i="12"/>
  <c r="Q40" i="12"/>
  <c r="V40" i="12"/>
  <c r="G42" i="12"/>
  <c r="I42" i="12"/>
  <c r="K42" i="12"/>
  <c r="M42" i="12"/>
  <c r="O42" i="12"/>
  <c r="Q42" i="12"/>
  <c r="V42" i="12"/>
  <c r="G47" i="12"/>
  <c r="M47" i="12" s="1"/>
  <c r="I47" i="12"/>
  <c r="K47" i="12"/>
  <c r="O47" i="12"/>
  <c r="Q47" i="12"/>
  <c r="V47" i="12"/>
  <c r="G49" i="12"/>
  <c r="G46" i="12" s="1"/>
  <c r="I56" i="1" s="1"/>
  <c r="I49" i="12"/>
  <c r="K49" i="12"/>
  <c r="O49" i="12"/>
  <c r="Q49" i="12"/>
  <c r="V49" i="12"/>
  <c r="G52" i="12"/>
  <c r="I52" i="12"/>
  <c r="K52" i="12"/>
  <c r="M52" i="12"/>
  <c r="O52" i="12"/>
  <c r="Q52" i="12"/>
  <c r="V52" i="12"/>
  <c r="G56" i="12"/>
  <c r="M56" i="12" s="1"/>
  <c r="I56" i="12"/>
  <c r="K56" i="12"/>
  <c r="O56" i="12"/>
  <c r="Q56" i="12"/>
  <c r="V56" i="12"/>
  <c r="G60" i="12"/>
  <c r="M60" i="12" s="1"/>
  <c r="I60" i="12"/>
  <c r="K60" i="12"/>
  <c r="O60" i="12"/>
  <c r="Q60" i="12"/>
  <c r="V60" i="12"/>
  <c r="G62" i="12"/>
  <c r="M62" i="12" s="1"/>
  <c r="I62" i="12"/>
  <c r="K62" i="12"/>
  <c r="O62" i="12"/>
  <c r="Q62" i="12"/>
  <c r="Q59" i="12" s="1"/>
  <c r="V62" i="12"/>
  <c r="G63" i="12"/>
  <c r="I58" i="1" s="1"/>
  <c r="K63" i="12"/>
  <c r="G64" i="12"/>
  <c r="M64" i="12" s="1"/>
  <c r="M63" i="12" s="1"/>
  <c r="I64" i="12"/>
  <c r="I63" i="12" s="1"/>
  <c r="K64" i="12"/>
  <c r="O64" i="12"/>
  <c r="O63" i="12" s="1"/>
  <c r="Q64" i="12"/>
  <c r="Q63" i="12" s="1"/>
  <c r="V64" i="12"/>
  <c r="V63" i="12" s="1"/>
  <c r="G65" i="12"/>
  <c r="I59" i="1" s="1"/>
  <c r="O65" i="12"/>
  <c r="G66" i="12"/>
  <c r="M66" i="12" s="1"/>
  <c r="M65" i="12" s="1"/>
  <c r="I66" i="12"/>
  <c r="I65" i="12" s="1"/>
  <c r="K66" i="12"/>
  <c r="K65" i="12" s="1"/>
  <c r="O66" i="12"/>
  <c r="Q66" i="12"/>
  <c r="Q65" i="12" s="1"/>
  <c r="V66" i="12"/>
  <c r="V65" i="12" s="1"/>
  <c r="G69" i="12"/>
  <c r="M69" i="12" s="1"/>
  <c r="I69" i="12"/>
  <c r="K69" i="12"/>
  <c r="O69" i="12"/>
  <c r="Q69" i="12"/>
  <c r="Q68" i="12" s="1"/>
  <c r="V69" i="12"/>
  <c r="G72" i="12"/>
  <c r="G68" i="12" s="1"/>
  <c r="I60" i="1" s="1"/>
  <c r="I72" i="12"/>
  <c r="K72" i="12"/>
  <c r="O72" i="12"/>
  <c r="Q72" i="12"/>
  <c r="V72" i="12"/>
  <c r="G74" i="12"/>
  <c r="I74" i="12"/>
  <c r="K74" i="12"/>
  <c r="M74" i="12"/>
  <c r="O74" i="12"/>
  <c r="Q74" i="12"/>
  <c r="V74" i="12"/>
  <c r="G76" i="12"/>
  <c r="M76" i="12" s="1"/>
  <c r="I76" i="12"/>
  <c r="K76" i="12"/>
  <c r="O76" i="12"/>
  <c r="Q76" i="12"/>
  <c r="V76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Q78" i="12" s="1"/>
  <c r="V81" i="12"/>
  <c r="G83" i="12"/>
  <c r="M83" i="12" s="1"/>
  <c r="I83" i="12"/>
  <c r="K83" i="12"/>
  <c r="O83" i="12"/>
  <c r="Q83" i="12"/>
  <c r="V83" i="12"/>
  <c r="G87" i="12"/>
  <c r="I87" i="12"/>
  <c r="K87" i="12"/>
  <c r="M87" i="12"/>
  <c r="O87" i="12"/>
  <c r="Q87" i="12"/>
  <c r="V87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3" i="12"/>
  <c r="I93" i="12"/>
  <c r="K93" i="12"/>
  <c r="M93" i="12"/>
  <c r="O93" i="12"/>
  <c r="Q93" i="12"/>
  <c r="V93" i="12"/>
  <c r="G94" i="12"/>
  <c r="M94" i="12" s="1"/>
  <c r="I94" i="12"/>
  <c r="K94" i="12"/>
  <c r="O94" i="12"/>
  <c r="Q94" i="12"/>
  <c r="V94" i="12"/>
  <c r="G95" i="12"/>
  <c r="I95" i="12"/>
  <c r="K95" i="12"/>
  <c r="M95" i="12"/>
  <c r="O95" i="12"/>
  <c r="Q95" i="12"/>
  <c r="V95" i="12"/>
  <c r="G97" i="12"/>
  <c r="M97" i="12" s="1"/>
  <c r="I97" i="12"/>
  <c r="K97" i="12"/>
  <c r="O97" i="12"/>
  <c r="Q97" i="12"/>
  <c r="V97" i="12"/>
  <c r="G99" i="12"/>
  <c r="M99" i="12" s="1"/>
  <c r="I99" i="12"/>
  <c r="K99" i="12"/>
  <c r="O99" i="12"/>
  <c r="Q99" i="12"/>
  <c r="V99" i="12"/>
  <c r="G102" i="12"/>
  <c r="I102" i="12"/>
  <c r="K102" i="12"/>
  <c r="M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O101" i="12" s="1"/>
  <c r="Q105" i="12"/>
  <c r="V105" i="12"/>
  <c r="G107" i="12"/>
  <c r="I107" i="12"/>
  <c r="K107" i="12"/>
  <c r="M107" i="12"/>
  <c r="O107" i="12"/>
  <c r="Q107" i="12"/>
  <c r="V107" i="12"/>
  <c r="G110" i="12"/>
  <c r="I110" i="12"/>
  <c r="I109" i="12" s="1"/>
  <c r="K110" i="12"/>
  <c r="M110" i="12"/>
  <c r="O110" i="12"/>
  <c r="Q110" i="12"/>
  <c r="V110" i="12"/>
  <c r="G113" i="12"/>
  <c r="G109" i="12" s="1"/>
  <c r="I63" i="1" s="1"/>
  <c r="I113" i="12"/>
  <c r="K113" i="12"/>
  <c r="O113" i="12"/>
  <c r="Q113" i="12"/>
  <c r="V113" i="12"/>
  <c r="G115" i="12"/>
  <c r="M115" i="12" s="1"/>
  <c r="I115" i="12"/>
  <c r="K115" i="12"/>
  <c r="O115" i="12"/>
  <c r="Q115" i="12"/>
  <c r="V115" i="12"/>
  <c r="G117" i="12"/>
  <c r="M117" i="12" s="1"/>
  <c r="I117" i="12"/>
  <c r="K117" i="12"/>
  <c r="K109" i="12" s="1"/>
  <c r="O117" i="12"/>
  <c r="Q117" i="12"/>
  <c r="V117" i="12"/>
  <c r="G120" i="12"/>
  <c r="M120" i="12" s="1"/>
  <c r="I120" i="12"/>
  <c r="K120" i="12"/>
  <c r="O120" i="12"/>
  <c r="Q120" i="12"/>
  <c r="V120" i="12"/>
  <c r="G121" i="12"/>
  <c r="M121" i="12" s="1"/>
  <c r="I121" i="12"/>
  <c r="I119" i="12" s="1"/>
  <c r="K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G126" i="12"/>
  <c r="I126" i="12"/>
  <c r="K126" i="12"/>
  <c r="M126" i="12"/>
  <c r="O126" i="12"/>
  <c r="Q126" i="12"/>
  <c r="V126" i="12"/>
  <c r="G128" i="12"/>
  <c r="M128" i="12" s="1"/>
  <c r="I128" i="12"/>
  <c r="K128" i="12"/>
  <c r="O128" i="12"/>
  <c r="Q128" i="12"/>
  <c r="V128" i="12"/>
  <c r="G131" i="12"/>
  <c r="M131" i="12" s="1"/>
  <c r="I131" i="12"/>
  <c r="K131" i="12"/>
  <c r="O131" i="12"/>
  <c r="Q131" i="12"/>
  <c r="V131" i="12"/>
  <c r="G133" i="12"/>
  <c r="M133" i="12" s="1"/>
  <c r="I133" i="12"/>
  <c r="I130" i="12" s="1"/>
  <c r="K133" i="12"/>
  <c r="O133" i="12"/>
  <c r="Q133" i="12"/>
  <c r="V133" i="12"/>
  <c r="G135" i="12"/>
  <c r="M135" i="12" s="1"/>
  <c r="I135" i="12"/>
  <c r="K135" i="12"/>
  <c r="O135" i="12"/>
  <c r="Q135" i="12"/>
  <c r="V135" i="12"/>
  <c r="G137" i="12"/>
  <c r="I137" i="12"/>
  <c r="K137" i="12"/>
  <c r="M137" i="12"/>
  <c r="O137" i="12"/>
  <c r="Q137" i="12"/>
  <c r="V137" i="12"/>
  <c r="G139" i="12"/>
  <c r="M139" i="12" s="1"/>
  <c r="I139" i="12"/>
  <c r="K139" i="12"/>
  <c r="O139" i="12"/>
  <c r="Q139" i="12"/>
  <c r="V139" i="12"/>
  <c r="G140" i="12"/>
  <c r="M140" i="12" s="1"/>
  <c r="I140" i="12"/>
  <c r="K140" i="12"/>
  <c r="O140" i="12"/>
  <c r="Q140" i="12"/>
  <c r="V140" i="12"/>
  <c r="G142" i="12"/>
  <c r="M142" i="12" s="1"/>
  <c r="I142" i="12"/>
  <c r="K142" i="12"/>
  <c r="O142" i="12"/>
  <c r="Q142" i="12"/>
  <c r="V142" i="12"/>
  <c r="G143" i="12"/>
  <c r="I143" i="12"/>
  <c r="K143" i="12"/>
  <c r="M143" i="12"/>
  <c r="O143" i="12"/>
  <c r="Q143" i="12"/>
  <c r="V143" i="12"/>
  <c r="G144" i="12"/>
  <c r="M144" i="12" s="1"/>
  <c r="I144" i="12"/>
  <c r="K144" i="12"/>
  <c r="O144" i="12"/>
  <c r="Q144" i="12"/>
  <c r="V144" i="12"/>
  <c r="G146" i="12"/>
  <c r="M146" i="12" s="1"/>
  <c r="I146" i="12"/>
  <c r="K146" i="12"/>
  <c r="O146" i="12"/>
  <c r="Q146" i="12"/>
  <c r="V146" i="12"/>
  <c r="G148" i="12"/>
  <c r="M148" i="12" s="1"/>
  <c r="I148" i="12"/>
  <c r="K148" i="12"/>
  <c r="O148" i="12"/>
  <c r="Q148" i="12"/>
  <c r="V148" i="12"/>
  <c r="G150" i="12"/>
  <c r="I150" i="12"/>
  <c r="K150" i="12"/>
  <c r="M150" i="12"/>
  <c r="O150" i="12"/>
  <c r="Q150" i="12"/>
  <c r="V150" i="12"/>
  <c r="G152" i="12"/>
  <c r="M152" i="12" s="1"/>
  <c r="I152" i="12"/>
  <c r="K152" i="12"/>
  <c r="O152" i="12"/>
  <c r="Q152" i="12"/>
  <c r="V152" i="12"/>
  <c r="G153" i="12"/>
  <c r="I153" i="12"/>
  <c r="K153" i="12"/>
  <c r="M153" i="12"/>
  <c r="O153" i="12"/>
  <c r="Q153" i="12"/>
  <c r="V153" i="12"/>
  <c r="G154" i="12"/>
  <c r="M154" i="12" s="1"/>
  <c r="I154" i="12"/>
  <c r="K154" i="12"/>
  <c r="O154" i="12"/>
  <c r="Q154" i="12"/>
  <c r="V154" i="12"/>
  <c r="G156" i="12"/>
  <c r="M156" i="12" s="1"/>
  <c r="I156" i="12"/>
  <c r="K156" i="12"/>
  <c r="O156" i="12"/>
  <c r="Q156" i="12"/>
  <c r="V156" i="12"/>
  <c r="G158" i="12"/>
  <c r="M158" i="12" s="1"/>
  <c r="I158" i="12"/>
  <c r="K158" i="12"/>
  <c r="O158" i="12"/>
  <c r="Q158" i="12"/>
  <c r="V158" i="12"/>
  <c r="G161" i="12"/>
  <c r="G160" i="12" s="1"/>
  <c r="I66" i="1" s="1"/>
  <c r="I161" i="12"/>
  <c r="K161" i="12"/>
  <c r="O161" i="12"/>
  <c r="Q161" i="12"/>
  <c r="V161" i="12"/>
  <c r="G162" i="12"/>
  <c r="I162" i="12"/>
  <c r="K162" i="12"/>
  <c r="M162" i="12"/>
  <c r="O162" i="12"/>
  <c r="Q162" i="12"/>
  <c r="V162" i="12"/>
  <c r="G163" i="12"/>
  <c r="M163" i="12" s="1"/>
  <c r="I163" i="12"/>
  <c r="K163" i="12"/>
  <c r="O163" i="12"/>
  <c r="Q163" i="12"/>
  <c r="V163" i="12"/>
  <c r="G166" i="12"/>
  <c r="M166" i="12" s="1"/>
  <c r="I166" i="12"/>
  <c r="K166" i="12"/>
  <c r="O166" i="12"/>
  <c r="Q166" i="12"/>
  <c r="V166" i="12"/>
  <c r="G168" i="12"/>
  <c r="M168" i="12" s="1"/>
  <c r="I168" i="12"/>
  <c r="K168" i="12"/>
  <c r="O168" i="12"/>
  <c r="Q168" i="12"/>
  <c r="V168" i="12"/>
  <c r="G169" i="12"/>
  <c r="M169" i="12" s="1"/>
  <c r="I169" i="12"/>
  <c r="K169" i="12"/>
  <c r="O169" i="12"/>
  <c r="Q169" i="12"/>
  <c r="V169" i="12"/>
  <c r="G170" i="12"/>
  <c r="M170" i="12" s="1"/>
  <c r="I170" i="12"/>
  <c r="K170" i="12"/>
  <c r="O170" i="12"/>
  <c r="Q170" i="12"/>
  <c r="V170" i="12"/>
  <c r="G171" i="12"/>
  <c r="I171" i="12"/>
  <c r="K171" i="12"/>
  <c r="M171" i="12"/>
  <c r="O171" i="12"/>
  <c r="Q171" i="12"/>
  <c r="V171" i="12"/>
  <c r="G172" i="12"/>
  <c r="M172" i="12" s="1"/>
  <c r="I172" i="12"/>
  <c r="K172" i="12"/>
  <c r="O172" i="12"/>
  <c r="Q172" i="12"/>
  <c r="V172" i="12"/>
  <c r="G173" i="12"/>
  <c r="M173" i="12" s="1"/>
  <c r="I173" i="12"/>
  <c r="K173" i="12"/>
  <c r="O173" i="12"/>
  <c r="Q173" i="12"/>
  <c r="V173" i="12"/>
  <c r="G174" i="12"/>
  <c r="M174" i="12" s="1"/>
  <c r="I174" i="12"/>
  <c r="K174" i="12"/>
  <c r="O174" i="12"/>
  <c r="Q174" i="12"/>
  <c r="V174" i="12"/>
  <c r="G175" i="12"/>
  <c r="M175" i="12" s="1"/>
  <c r="I175" i="12"/>
  <c r="K175" i="12"/>
  <c r="O175" i="12"/>
  <c r="Q175" i="12"/>
  <c r="V175" i="12"/>
  <c r="G176" i="12"/>
  <c r="M176" i="12" s="1"/>
  <c r="I176" i="12"/>
  <c r="K176" i="12"/>
  <c r="O176" i="12"/>
  <c r="Q176" i="12"/>
  <c r="V176" i="12"/>
  <c r="G177" i="12"/>
  <c r="I177" i="12"/>
  <c r="K177" i="12"/>
  <c r="M177" i="12"/>
  <c r="O177" i="12"/>
  <c r="Q177" i="12"/>
  <c r="V177" i="12"/>
  <c r="G178" i="12"/>
  <c r="M178" i="12" s="1"/>
  <c r="I178" i="12"/>
  <c r="K178" i="12"/>
  <c r="O178" i="12"/>
  <c r="Q178" i="12"/>
  <c r="V178" i="12"/>
  <c r="G179" i="12"/>
  <c r="M179" i="12" s="1"/>
  <c r="I179" i="12"/>
  <c r="K179" i="12"/>
  <c r="O179" i="12"/>
  <c r="Q179" i="12"/>
  <c r="V179" i="12"/>
  <c r="G180" i="12"/>
  <c r="M180" i="12" s="1"/>
  <c r="I180" i="12"/>
  <c r="K180" i="12"/>
  <c r="O180" i="12"/>
  <c r="Q180" i="12"/>
  <c r="V180" i="12"/>
  <c r="G181" i="12"/>
  <c r="I181" i="12"/>
  <c r="K181" i="12"/>
  <c r="M181" i="12"/>
  <c r="O181" i="12"/>
  <c r="Q181" i="12"/>
  <c r="V181" i="12"/>
  <c r="G183" i="12"/>
  <c r="M183" i="12" s="1"/>
  <c r="I183" i="12"/>
  <c r="K183" i="12"/>
  <c r="O183" i="12"/>
  <c r="Q183" i="12"/>
  <c r="V183" i="12"/>
  <c r="G184" i="12"/>
  <c r="M184" i="12" s="1"/>
  <c r="I184" i="12"/>
  <c r="K184" i="12"/>
  <c r="O184" i="12"/>
  <c r="Q184" i="12"/>
  <c r="V184" i="12"/>
  <c r="G185" i="12"/>
  <c r="M185" i="12" s="1"/>
  <c r="I185" i="12"/>
  <c r="K185" i="12"/>
  <c r="O185" i="12"/>
  <c r="Q185" i="12"/>
  <c r="V185" i="12"/>
  <c r="G187" i="12"/>
  <c r="M187" i="12" s="1"/>
  <c r="I187" i="12"/>
  <c r="K187" i="12"/>
  <c r="O187" i="12"/>
  <c r="Q187" i="12"/>
  <c r="V187" i="12"/>
  <c r="G189" i="12"/>
  <c r="M189" i="12" s="1"/>
  <c r="I189" i="12"/>
  <c r="K189" i="12"/>
  <c r="O189" i="12"/>
  <c r="Q189" i="12"/>
  <c r="V189" i="12"/>
  <c r="G191" i="12"/>
  <c r="M191" i="12" s="1"/>
  <c r="I191" i="12"/>
  <c r="K191" i="12"/>
  <c r="O191" i="12"/>
  <c r="Q191" i="12"/>
  <c r="V191" i="12"/>
  <c r="G193" i="12"/>
  <c r="M193" i="12" s="1"/>
  <c r="I193" i="12"/>
  <c r="K193" i="12"/>
  <c r="O193" i="12"/>
  <c r="Q193" i="12"/>
  <c r="V193" i="12"/>
  <c r="G195" i="12"/>
  <c r="M195" i="12" s="1"/>
  <c r="I195" i="12"/>
  <c r="K195" i="12"/>
  <c r="O195" i="12"/>
  <c r="Q195" i="12"/>
  <c r="V195" i="12"/>
  <c r="G198" i="12"/>
  <c r="I198" i="12"/>
  <c r="K198" i="12"/>
  <c r="M198" i="12"/>
  <c r="O198" i="12"/>
  <c r="Q198" i="12"/>
  <c r="V198" i="12"/>
  <c r="G199" i="12"/>
  <c r="M199" i="12" s="1"/>
  <c r="I199" i="12"/>
  <c r="K199" i="12"/>
  <c r="O199" i="12"/>
  <c r="Q199" i="12"/>
  <c r="V199" i="12"/>
  <c r="G200" i="12"/>
  <c r="I200" i="12"/>
  <c r="K200" i="12"/>
  <c r="M200" i="12"/>
  <c r="O200" i="12"/>
  <c r="Q200" i="12"/>
  <c r="V200" i="12"/>
  <c r="G203" i="12"/>
  <c r="M203" i="12" s="1"/>
  <c r="I203" i="12"/>
  <c r="K203" i="12"/>
  <c r="O203" i="12"/>
  <c r="Q203" i="12"/>
  <c r="V203" i="12"/>
  <c r="G205" i="12"/>
  <c r="M205" i="12" s="1"/>
  <c r="I205" i="12"/>
  <c r="K205" i="12"/>
  <c r="O205" i="12"/>
  <c r="Q205" i="12"/>
  <c r="V205" i="12"/>
  <c r="G207" i="12"/>
  <c r="M207" i="12" s="1"/>
  <c r="I207" i="12"/>
  <c r="K207" i="12"/>
  <c r="O207" i="12"/>
  <c r="Q207" i="12"/>
  <c r="V207" i="12"/>
  <c r="G209" i="12"/>
  <c r="M209" i="12" s="1"/>
  <c r="I209" i="12"/>
  <c r="K209" i="12"/>
  <c r="O209" i="12"/>
  <c r="Q209" i="12"/>
  <c r="V209" i="12"/>
  <c r="G210" i="12"/>
  <c r="M210" i="12" s="1"/>
  <c r="I210" i="12"/>
  <c r="K210" i="12"/>
  <c r="O210" i="12"/>
  <c r="Q210" i="12"/>
  <c r="V210" i="12"/>
  <c r="G211" i="12"/>
  <c r="I211" i="12"/>
  <c r="K211" i="12"/>
  <c r="M211" i="12"/>
  <c r="O211" i="12"/>
  <c r="Q211" i="12"/>
  <c r="V211" i="12"/>
  <c r="G212" i="12"/>
  <c r="M212" i="12" s="1"/>
  <c r="I212" i="12"/>
  <c r="K212" i="12"/>
  <c r="O212" i="12"/>
  <c r="Q212" i="12"/>
  <c r="V212" i="12"/>
  <c r="G214" i="12"/>
  <c r="I214" i="12"/>
  <c r="K214" i="12"/>
  <c r="M214" i="12"/>
  <c r="O214" i="12"/>
  <c r="Q214" i="12"/>
  <c r="V214" i="12"/>
  <c r="G216" i="12"/>
  <c r="M216" i="12" s="1"/>
  <c r="I216" i="12"/>
  <c r="K216" i="12"/>
  <c r="O216" i="12"/>
  <c r="Q216" i="12"/>
  <c r="V216" i="12"/>
  <c r="G218" i="12"/>
  <c r="M218" i="12" s="1"/>
  <c r="I218" i="12"/>
  <c r="K218" i="12"/>
  <c r="O218" i="12"/>
  <c r="Q218" i="12"/>
  <c r="V218" i="12"/>
  <c r="G220" i="12"/>
  <c r="M220" i="12" s="1"/>
  <c r="I220" i="12"/>
  <c r="K220" i="12"/>
  <c r="O220" i="12"/>
  <c r="Q220" i="12"/>
  <c r="V220" i="12"/>
  <c r="G221" i="12"/>
  <c r="I221" i="12"/>
  <c r="K221" i="12"/>
  <c r="M221" i="12"/>
  <c r="O221" i="12"/>
  <c r="Q221" i="12"/>
  <c r="V221" i="12"/>
  <c r="G222" i="12"/>
  <c r="M222" i="12" s="1"/>
  <c r="I222" i="12"/>
  <c r="K222" i="12"/>
  <c r="O222" i="12"/>
  <c r="Q222" i="12"/>
  <c r="V222" i="12"/>
  <c r="G223" i="12"/>
  <c r="M223" i="12" s="1"/>
  <c r="I223" i="12"/>
  <c r="K223" i="12"/>
  <c r="O223" i="12"/>
  <c r="Q223" i="12"/>
  <c r="V223" i="12"/>
  <c r="G224" i="12"/>
  <c r="M224" i="12" s="1"/>
  <c r="I224" i="12"/>
  <c r="K224" i="12"/>
  <c r="O224" i="12"/>
  <c r="Q224" i="12"/>
  <c r="V224" i="12"/>
  <c r="G225" i="12"/>
  <c r="I225" i="12"/>
  <c r="K225" i="12"/>
  <c r="M225" i="12"/>
  <c r="O225" i="12"/>
  <c r="Q225" i="12"/>
  <c r="V225" i="12"/>
  <c r="G226" i="12"/>
  <c r="M226" i="12" s="1"/>
  <c r="I226" i="12"/>
  <c r="K226" i="12"/>
  <c r="O226" i="12"/>
  <c r="Q226" i="12"/>
  <c r="V226" i="12"/>
  <c r="G227" i="12"/>
  <c r="M227" i="12" s="1"/>
  <c r="I227" i="12"/>
  <c r="K227" i="12"/>
  <c r="O227" i="12"/>
  <c r="Q227" i="12"/>
  <c r="V227" i="12"/>
  <c r="G228" i="12"/>
  <c r="M228" i="12" s="1"/>
  <c r="I228" i="12"/>
  <c r="K228" i="12"/>
  <c r="O228" i="12"/>
  <c r="Q228" i="12"/>
  <c r="V228" i="12"/>
  <c r="G229" i="12"/>
  <c r="M229" i="12" s="1"/>
  <c r="I229" i="12"/>
  <c r="K229" i="12"/>
  <c r="O229" i="12"/>
  <c r="Q229" i="12"/>
  <c r="V229" i="12"/>
  <c r="G230" i="12"/>
  <c r="M230" i="12" s="1"/>
  <c r="I230" i="12"/>
  <c r="K230" i="12"/>
  <c r="O230" i="12"/>
  <c r="Q230" i="12"/>
  <c r="V230" i="12"/>
  <c r="G231" i="12"/>
  <c r="M231" i="12" s="1"/>
  <c r="I231" i="12"/>
  <c r="K231" i="12"/>
  <c r="O231" i="12"/>
  <c r="Q231" i="12"/>
  <c r="V231" i="12"/>
  <c r="G232" i="12"/>
  <c r="M232" i="12" s="1"/>
  <c r="I232" i="12"/>
  <c r="K232" i="12"/>
  <c r="O232" i="12"/>
  <c r="Q232" i="12"/>
  <c r="V232" i="12"/>
  <c r="G233" i="12"/>
  <c r="M233" i="12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G235" i="12"/>
  <c r="I235" i="12"/>
  <c r="K235" i="12"/>
  <c r="M235" i="12"/>
  <c r="O235" i="12"/>
  <c r="Q235" i="12"/>
  <c r="V235" i="12"/>
  <c r="G236" i="12"/>
  <c r="M236" i="12" s="1"/>
  <c r="I236" i="12"/>
  <c r="K236" i="12"/>
  <c r="O236" i="12"/>
  <c r="Q236" i="12"/>
  <c r="V236" i="12"/>
  <c r="G238" i="12"/>
  <c r="M238" i="12" s="1"/>
  <c r="I238" i="12"/>
  <c r="K238" i="12"/>
  <c r="O238" i="12"/>
  <c r="Q238" i="12"/>
  <c r="V238" i="12"/>
  <c r="G240" i="12"/>
  <c r="M240" i="12" s="1"/>
  <c r="I240" i="12"/>
  <c r="K240" i="12"/>
  <c r="O240" i="12"/>
  <c r="Q240" i="12"/>
  <c r="V240" i="12"/>
  <c r="G242" i="12"/>
  <c r="I242" i="12"/>
  <c r="K242" i="12"/>
  <c r="M242" i="12"/>
  <c r="O242" i="12"/>
  <c r="Q242" i="12"/>
  <c r="V242" i="12"/>
  <c r="G244" i="12"/>
  <c r="M244" i="12" s="1"/>
  <c r="I244" i="12"/>
  <c r="K244" i="12"/>
  <c r="O244" i="12"/>
  <c r="Q244" i="12"/>
  <c r="V244" i="12"/>
  <c r="G246" i="12"/>
  <c r="I246" i="12"/>
  <c r="K246" i="12"/>
  <c r="M246" i="12"/>
  <c r="O246" i="12"/>
  <c r="Q246" i="12"/>
  <c r="V246" i="12"/>
  <c r="G249" i="12"/>
  <c r="I249" i="12"/>
  <c r="K249" i="12"/>
  <c r="M249" i="12"/>
  <c r="O249" i="12"/>
  <c r="Q249" i="12"/>
  <c r="V249" i="12"/>
  <c r="G251" i="12"/>
  <c r="M251" i="12" s="1"/>
  <c r="I251" i="12"/>
  <c r="K251" i="12"/>
  <c r="O251" i="12"/>
  <c r="Q251" i="12"/>
  <c r="V251" i="12"/>
  <c r="G253" i="12"/>
  <c r="M253" i="12" s="1"/>
  <c r="I253" i="12"/>
  <c r="K253" i="12"/>
  <c r="O253" i="12"/>
  <c r="Q253" i="12"/>
  <c r="V253" i="12"/>
  <c r="G255" i="12"/>
  <c r="M255" i="12" s="1"/>
  <c r="I255" i="12"/>
  <c r="K255" i="12"/>
  <c r="O255" i="12"/>
  <c r="Q255" i="12"/>
  <c r="V255" i="12"/>
  <c r="G257" i="12"/>
  <c r="M257" i="12" s="1"/>
  <c r="I257" i="12"/>
  <c r="K257" i="12"/>
  <c r="O257" i="12"/>
  <c r="Q257" i="12"/>
  <c r="V257" i="12"/>
  <c r="G259" i="12"/>
  <c r="M259" i="12" s="1"/>
  <c r="I259" i="12"/>
  <c r="K259" i="12"/>
  <c r="O259" i="12"/>
  <c r="Q259" i="12"/>
  <c r="V259" i="12"/>
  <c r="G262" i="12"/>
  <c r="M262" i="12" s="1"/>
  <c r="I262" i="12"/>
  <c r="K262" i="12"/>
  <c r="O262" i="12"/>
  <c r="Q262" i="12"/>
  <c r="V262" i="12"/>
  <c r="V261" i="12" s="1"/>
  <c r="G263" i="12"/>
  <c r="M263" i="12" s="1"/>
  <c r="I263" i="12"/>
  <c r="K263" i="12"/>
  <c r="O263" i="12"/>
  <c r="Q263" i="12"/>
  <c r="V263" i="12"/>
  <c r="G264" i="12"/>
  <c r="M264" i="12" s="1"/>
  <c r="I264" i="12"/>
  <c r="K264" i="12"/>
  <c r="O264" i="12"/>
  <c r="Q264" i="12"/>
  <c r="V264" i="12"/>
  <c r="G265" i="12"/>
  <c r="M265" i="12" s="1"/>
  <c r="I265" i="12"/>
  <c r="K265" i="12"/>
  <c r="O265" i="12"/>
  <c r="Q265" i="12"/>
  <c r="V265" i="12"/>
  <c r="G266" i="12"/>
  <c r="M266" i="12" s="1"/>
  <c r="I266" i="12"/>
  <c r="K266" i="12"/>
  <c r="O266" i="12"/>
  <c r="Q266" i="12"/>
  <c r="V266" i="12"/>
  <c r="G268" i="12"/>
  <c r="M268" i="12" s="1"/>
  <c r="I268" i="12"/>
  <c r="K268" i="12"/>
  <c r="O268" i="12"/>
  <c r="Q268" i="12"/>
  <c r="V268" i="12"/>
  <c r="G269" i="12"/>
  <c r="M269" i="12" s="1"/>
  <c r="I269" i="12"/>
  <c r="K269" i="12"/>
  <c r="O269" i="12"/>
  <c r="Q269" i="12"/>
  <c r="V269" i="12"/>
  <c r="G270" i="12"/>
  <c r="M270" i="12" s="1"/>
  <c r="I270" i="12"/>
  <c r="K270" i="12"/>
  <c r="O270" i="12"/>
  <c r="Q270" i="12"/>
  <c r="V270" i="12"/>
  <c r="G272" i="12"/>
  <c r="M272" i="12" s="1"/>
  <c r="I272" i="12"/>
  <c r="K272" i="12"/>
  <c r="O272" i="12"/>
  <c r="Q272" i="12"/>
  <c r="V272" i="12"/>
  <c r="G274" i="12"/>
  <c r="M274" i="12" s="1"/>
  <c r="I274" i="12"/>
  <c r="K274" i="12"/>
  <c r="O274" i="12"/>
  <c r="Q274" i="12"/>
  <c r="V274" i="12"/>
  <c r="G277" i="12"/>
  <c r="M277" i="12" s="1"/>
  <c r="I277" i="12"/>
  <c r="K277" i="12"/>
  <c r="O277" i="12"/>
  <c r="Q277" i="12"/>
  <c r="V277" i="12"/>
  <c r="G278" i="12"/>
  <c r="M278" i="12" s="1"/>
  <c r="I278" i="12"/>
  <c r="K278" i="12"/>
  <c r="O278" i="12"/>
  <c r="Q278" i="12"/>
  <c r="V278" i="12"/>
  <c r="G279" i="12"/>
  <c r="I279" i="12"/>
  <c r="K279" i="12"/>
  <c r="M279" i="12"/>
  <c r="O279" i="12"/>
  <c r="Q279" i="12"/>
  <c r="V279" i="12"/>
  <c r="G281" i="12"/>
  <c r="M281" i="12" s="1"/>
  <c r="I281" i="12"/>
  <c r="K281" i="12"/>
  <c r="O281" i="12"/>
  <c r="Q281" i="12"/>
  <c r="V281" i="12"/>
  <c r="G283" i="12"/>
  <c r="M283" i="12" s="1"/>
  <c r="I283" i="12"/>
  <c r="K283" i="12"/>
  <c r="O283" i="12"/>
  <c r="Q283" i="12"/>
  <c r="V283" i="12"/>
  <c r="G285" i="12"/>
  <c r="M285" i="12" s="1"/>
  <c r="I285" i="12"/>
  <c r="K285" i="12"/>
  <c r="O285" i="12"/>
  <c r="Q285" i="12"/>
  <c r="V285" i="12"/>
  <c r="G287" i="12"/>
  <c r="I287" i="12"/>
  <c r="K287" i="12"/>
  <c r="M287" i="12"/>
  <c r="O287" i="12"/>
  <c r="Q287" i="12"/>
  <c r="V287" i="12"/>
  <c r="G289" i="12"/>
  <c r="I289" i="12"/>
  <c r="K289" i="12"/>
  <c r="M289" i="12"/>
  <c r="O289" i="12"/>
  <c r="Q289" i="12"/>
  <c r="V289" i="12"/>
  <c r="G291" i="12"/>
  <c r="I291" i="12"/>
  <c r="K291" i="12"/>
  <c r="M291" i="12"/>
  <c r="O291" i="12"/>
  <c r="Q291" i="12"/>
  <c r="V291" i="12"/>
  <c r="G293" i="12"/>
  <c r="M293" i="12" s="1"/>
  <c r="I293" i="12"/>
  <c r="K293" i="12"/>
  <c r="O293" i="12"/>
  <c r="Q293" i="12"/>
  <c r="V293" i="12"/>
  <c r="G294" i="12"/>
  <c r="M294" i="12" s="1"/>
  <c r="I294" i="12"/>
  <c r="K294" i="12"/>
  <c r="O294" i="12"/>
  <c r="Q294" i="12"/>
  <c r="V294" i="12"/>
  <c r="G295" i="12"/>
  <c r="M295" i="12" s="1"/>
  <c r="I295" i="12"/>
  <c r="K295" i="12"/>
  <c r="O295" i="12"/>
  <c r="Q295" i="12"/>
  <c r="V295" i="12"/>
  <c r="G296" i="12"/>
  <c r="M296" i="12" s="1"/>
  <c r="I296" i="12"/>
  <c r="K296" i="12"/>
  <c r="O296" i="12"/>
  <c r="Q296" i="12"/>
  <c r="V296" i="12"/>
  <c r="G297" i="12"/>
  <c r="M297" i="12" s="1"/>
  <c r="I297" i="12"/>
  <c r="K297" i="12"/>
  <c r="O297" i="12"/>
  <c r="Q297" i="12"/>
  <c r="V297" i="12"/>
  <c r="G298" i="12"/>
  <c r="M298" i="12" s="1"/>
  <c r="I298" i="12"/>
  <c r="K298" i="12"/>
  <c r="O298" i="12"/>
  <c r="Q298" i="12"/>
  <c r="V298" i="12"/>
  <c r="G299" i="12"/>
  <c r="M299" i="12" s="1"/>
  <c r="I299" i="12"/>
  <c r="K299" i="12"/>
  <c r="O299" i="12"/>
  <c r="Q299" i="12"/>
  <c r="V299" i="12"/>
  <c r="G300" i="12"/>
  <c r="M300" i="12" s="1"/>
  <c r="I300" i="12"/>
  <c r="K300" i="12"/>
  <c r="O300" i="12"/>
  <c r="Q300" i="12"/>
  <c r="V300" i="12"/>
  <c r="G301" i="12"/>
  <c r="M301" i="12" s="1"/>
  <c r="I301" i="12"/>
  <c r="K301" i="12"/>
  <c r="O301" i="12"/>
  <c r="Q301" i="12"/>
  <c r="V301" i="12"/>
  <c r="G302" i="12"/>
  <c r="M302" i="12" s="1"/>
  <c r="I302" i="12"/>
  <c r="K302" i="12"/>
  <c r="O302" i="12"/>
  <c r="Q302" i="12"/>
  <c r="V302" i="12"/>
  <c r="G304" i="12"/>
  <c r="M304" i="12" s="1"/>
  <c r="I304" i="12"/>
  <c r="K304" i="12"/>
  <c r="O304" i="12"/>
  <c r="Q304" i="12"/>
  <c r="V304" i="12"/>
  <c r="G306" i="12"/>
  <c r="I306" i="12"/>
  <c r="K306" i="12"/>
  <c r="M306" i="12"/>
  <c r="O306" i="12"/>
  <c r="Q306" i="12"/>
  <c r="V306" i="12"/>
  <c r="G308" i="12"/>
  <c r="M308" i="12" s="1"/>
  <c r="I308" i="12"/>
  <c r="K308" i="12"/>
  <c r="O308" i="12"/>
  <c r="Q308" i="12"/>
  <c r="V308" i="12"/>
  <c r="G310" i="12"/>
  <c r="I310" i="12"/>
  <c r="K310" i="12"/>
  <c r="M310" i="12"/>
  <c r="O310" i="12"/>
  <c r="Q310" i="12"/>
  <c r="V310" i="12"/>
  <c r="G313" i="12"/>
  <c r="M313" i="12" s="1"/>
  <c r="I313" i="12"/>
  <c r="K313" i="12"/>
  <c r="O313" i="12"/>
  <c r="Q313" i="12"/>
  <c r="Q312" i="12" s="1"/>
  <c r="V313" i="12"/>
  <c r="G315" i="12"/>
  <c r="I315" i="12"/>
  <c r="K315" i="12"/>
  <c r="O315" i="12"/>
  <c r="O312" i="12" s="1"/>
  <c r="Q315" i="12"/>
  <c r="V315" i="12"/>
  <c r="G317" i="12"/>
  <c r="I317" i="12"/>
  <c r="K317" i="12"/>
  <c r="M317" i="12"/>
  <c r="O317" i="12"/>
  <c r="Q317" i="12"/>
  <c r="V317" i="12"/>
  <c r="G319" i="12"/>
  <c r="M319" i="12" s="1"/>
  <c r="I319" i="12"/>
  <c r="K319" i="12"/>
  <c r="O319" i="12"/>
  <c r="Q319" i="12"/>
  <c r="V319" i="12"/>
  <c r="G321" i="12"/>
  <c r="M321" i="12" s="1"/>
  <c r="I321" i="12"/>
  <c r="K321" i="12"/>
  <c r="O321" i="12"/>
  <c r="Q321" i="12"/>
  <c r="V321" i="12"/>
  <c r="G323" i="12"/>
  <c r="M323" i="12" s="1"/>
  <c r="I323" i="12"/>
  <c r="K323" i="12"/>
  <c r="O323" i="12"/>
  <c r="Q323" i="12"/>
  <c r="V323" i="12"/>
  <c r="G325" i="12"/>
  <c r="I325" i="12"/>
  <c r="K325" i="12"/>
  <c r="M325" i="12"/>
  <c r="O325" i="12"/>
  <c r="Q325" i="12"/>
  <c r="V325" i="12"/>
  <c r="G327" i="12"/>
  <c r="M327" i="12" s="1"/>
  <c r="I327" i="12"/>
  <c r="K327" i="12"/>
  <c r="O327" i="12"/>
  <c r="Q327" i="12"/>
  <c r="V327" i="12"/>
  <c r="G329" i="12"/>
  <c r="I329" i="12"/>
  <c r="K329" i="12"/>
  <c r="M329" i="12"/>
  <c r="O329" i="12"/>
  <c r="Q329" i="12"/>
  <c r="V329" i="12"/>
  <c r="G330" i="12"/>
  <c r="M330" i="12" s="1"/>
  <c r="I330" i="12"/>
  <c r="K330" i="12"/>
  <c r="O330" i="12"/>
  <c r="Q330" i="12"/>
  <c r="V330" i="12"/>
  <c r="G331" i="12"/>
  <c r="M331" i="12" s="1"/>
  <c r="I331" i="12"/>
  <c r="K331" i="12"/>
  <c r="O331" i="12"/>
  <c r="Q331" i="12"/>
  <c r="V331" i="12"/>
  <c r="G332" i="12"/>
  <c r="M332" i="12" s="1"/>
  <c r="I332" i="12"/>
  <c r="K332" i="12"/>
  <c r="O332" i="12"/>
  <c r="Q332" i="12"/>
  <c r="V332" i="12"/>
  <c r="G334" i="12"/>
  <c r="M334" i="12" s="1"/>
  <c r="I334" i="12"/>
  <c r="K334" i="12"/>
  <c r="O334" i="12"/>
  <c r="Q334" i="12"/>
  <c r="V334" i="12"/>
  <c r="G335" i="12"/>
  <c r="M335" i="12" s="1"/>
  <c r="I335" i="12"/>
  <c r="K335" i="12"/>
  <c r="O335" i="12"/>
  <c r="Q335" i="12"/>
  <c r="V335" i="12"/>
  <c r="G336" i="12"/>
  <c r="I336" i="12"/>
  <c r="K336" i="12"/>
  <c r="M336" i="12"/>
  <c r="O336" i="12"/>
  <c r="Q336" i="12"/>
  <c r="V336" i="12"/>
  <c r="G338" i="12"/>
  <c r="I338" i="12"/>
  <c r="K338" i="12"/>
  <c r="M338" i="12"/>
  <c r="O338" i="12"/>
  <c r="Q338" i="12"/>
  <c r="V338" i="12"/>
  <c r="G340" i="12"/>
  <c r="I340" i="12"/>
  <c r="K340" i="12"/>
  <c r="O340" i="12"/>
  <c r="Q340" i="12"/>
  <c r="V340" i="12"/>
  <c r="G341" i="12"/>
  <c r="M341" i="12" s="1"/>
  <c r="I341" i="12"/>
  <c r="K341" i="12"/>
  <c r="O341" i="12"/>
  <c r="Q341" i="12"/>
  <c r="V341" i="12"/>
  <c r="G342" i="12"/>
  <c r="M342" i="12" s="1"/>
  <c r="I342" i="12"/>
  <c r="K342" i="12"/>
  <c r="O342" i="12"/>
  <c r="Q342" i="12"/>
  <c r="V342" i="12"/>
  <c r="G343" i="12"/>
  <c r="M343" i="12" s="1"/>
  <c r="I343" i="12"/>
  <c r="K343" i="12"/>
  <c r="O343" i="12"/>
  <c r="Q343" i="12"/>
  <c r="V343" i="12"/>
  <c r="G344" i="12"/>
  <c r="M344" i="12" s="1"/>
  <c r="I344" i="12"/>
  <c r="K344" i="12"/>
  <c r="O344" i="12"/>
  <c r="Q344" i="12"/>
  <c r="V344" i="12"/>
  <c r="G345" i="12"/>
  <c r="I345" i="12"/>
  <c r="K345" i="12"/>
  <c r="M345" i="12"/>
  <c r="O345" i="12"/>
  <c r="Q345" i="12"/>
  <c r="V345" i="12"/>
  <c r="G346" i="12"/>
  <c r="M346" i="12" s="1"/>
  <c r="I346" i="12"/>
  <c r="K346" i="12"/>
  <c r="O346" i="12"/>
  <c r="Q346" i="12"/>
  <c r="V346" i="12"/>
  <c r="G347" i="12"/>
  <c r="M347" i="12" s="1"/>
  <c r="I347" i="12"/>
  <c r="K347" i="12"/>
  <c r="O347" i="12"/>
  <c r="Q347" i="12"/>
  <c r="V347" i="12"/>
  <c r="G348" i="12"/>
  <c r="M348" i="12" s="1"/>
  <c r="I348" i="12"/>
  <c r="K348" i="12"/>
  <c r="O348" i="12"/>
  <c r="Q348" i="12"/>
  <c r="V348" i="12"/>
  <c r="G349" i="12"/>
  <c r="M349" i="12" s="1"/>
  <c r="I349" i="12"/>
  <c r="K349" i="12"/>
  <c r="O349" i="12"/>
  <c r="Q349" i="12"/>
  <c r="V349" i="12"/>
  <c r="G350" i="12"/>
  <c r="M350" i="12" s="1"/>
  <c r="I350" i="12"/>
  <c r="K350" i="12"/>
  <c r="O350" i="12"/>
  <c r="Q350" i="12"/>
  <c r="V350" i="12"/>
  <c r="G352" i="12"/>
  <c r="M352" i="12" s="1"/>
  <c r="I352" i="12"/>
  <c r="K352" i="12"/>
  <c r="O352" i="12"/>
  <c r="Q352" i="12"/>
  <c r="V352" i="12"/>
  <c r="G354" i="12"/>
  <c r="M354" i="12" s="1"/>
  <c r="I354" i="12"/>
  <c r="K354" i="12"/>
  <c r="O354" i="12"/>
  <c r="Q354" i="12"/>
  <c r="V354" i="12"/>
  <c r="G356" i="12"/>
  <c r="I356" i="12"/>
  <c r="K356" i="12"/>
  <c r="M356" i="12"/>
  <c r="O356" i="12"/>
  <c r="Q356" i="12"/>
  <c r="V356" i="12"/>
  <c r="G357" i="12"/>
  <c r="M357" i="12" s="1"/>
  <c r="I357" i="12"/>
  <c r="K357" i="12"/>
  <c r="O357" i="12"/>
  <c r="Q357" i="12"/>
  <c r="V357" i="12"/>
  <c r="G358" i="12"/>
  <c r="M358" i="12" s="1"/>
  <c r="I358" i="12"/>
  <c r="K358" i="12"/>
  <c r="O358" i="12"/>
  <c r="Q358" i="12"/>
  <c r="V358" i="12"/>
  <c r="G360" i="12"/>
  <c r="I360" i="12"/>
  <c r="K360" i="12"/>
  <c r="M360" i="12"/>
  <c r="O360" i="12"/>
  <c r="Q360" i="12"/>
  <c r="V360" i="12"/>
  <c r="G361" i="12"/>
  <c r="G359" i="12" s="1"/>
  <c r="I73" i="1" s="1"/>
  <c r="I361" i="12"/>
  <c r="K361" i="12"/>
  <c r="O361" i="12"/>
  <c r="Q361" i="12"/>
  <c r="V361" i="12"/>
  <c r="G362" i="12"/>
  <c r="M362" i="12" s="1"/>
  <c r="I362" i="12"/>
  <c r="K362" i="12"/>
  <c r="O362" i="12"/>
  <c r="Q362" i="12"/>
  <c r="V362" i="12"/>
  <c r="G364" i="12"/>
  <c r="M364" i="12" s="1"/>
  <c r="I364" i="12"/>
  <c r="K364" i="12"/>
  <c r="O364" i="12"/>
  <c r="Q364" i="12"/>
  <c r="V364" i="12"/>
  <c r="G366" i="12"/>
  <c r="I366" i="12"/>
  <c r="K366" i="12"/>
  <c r="M366" i="12"/>
  <c r="O366" i="12"/>
  <c r="Q366" i="12"/>
  <c r="V366" i="12"/>
  <c r="G368" i="12"/>
  <c r="I368" i="12"/>
  <c r="K368" i="12"/>
  <c r="M368" i="12"/>
  <c r="O368" i="12"/>
  <c r="Q368" i="12"/>
  <c r="V368" i="12"/>
  <c r="G369" i="12"/>
  <c r="M369" i="12" s="1"/>
  <c r="I369" i="12"/>
  <c r="K369" i="12"/>
  <c r="O369" i="12"/>
  <c r="Q369" i="12"/>
  <c r="V369" i="12"/>
  <c r="G370" i="12"/>
  <c r="M370" i="12" s="1"/>
  <c r="I370" i="12"/>
  <c r="K370" i="12"/>
  <c r="O370" i="12"/>
  <c r="Q370" i="12"/>
  <c r="V370" i="12"/>
  <c r="G371" i="12"/>
  <c r="I371" i="12"/>
  <c r="K371" i="12"/>
  <c r="M371" i="12"/>
  <c r="O371" i="12"/>
  <c r="Q371" i="12"/>
  <c r="V371" i="12"/>
  <c r="G372" i="12"/>
  <c r="I372" i="12"/>
  <c r="K372" i="12"/>
  <c r="M372" i="12"/>
  <c r="O372" i="12"/>
  <c r="Q372" i="12"/>
  <c r="V372" i="12"/>
  <c r="G374" i="12"/>
  <c r="M374" i="12" s="1"/>
  <c r="I374" i="12"/>
  <c r="K374" i="12"/>
  <c r="O374" i="12"/>
  <c r="Q374" i="12"/>
  <c r="V374" i="12"/>
  <c r="G375" i="12"/>
  <c r="M375" i="12" s="1"/>
  <c r="I375" i="12"/>
  <c r="K375" i="12"/>
  <c r="O375" i="12"/>
  <c r="Q375" i="12"/>
  <c r="V375" i="12"/>
  <c r="G376" i="12"/>
  <c r="M376" i="12" s="1"/>
  <c r="I376" i="12"/>
  <c r="K376" i="12"/>
  <c r="O376" i="12"/>
  <c r="Q376" i="12"/>
  <c r="V376" i="12"/>
  <c r="G377" i="12"/>
  <c r="I377" i="12"/>
  <c r="K377" i="12"/>
  <c r="M377" i="12"/>
  <c r="O377" i="12"/>
  <c r="Q377" i="12"/>
  <c r="V377" i="12"/>
  <c r="G378" i="12"/>
  <c r="M378" i="12" s="1"/>
  <c r="I378" i="12"/>
  <c r="K378" i="12"/>
  <c r="O378" i="12"/>
  <c r="Q378" i="12"/>
  <c r="V378" i="12"/>
  <c r="G379" i="12"/>
  <c r="M379" i="12" s="1"/>
  <c r="I379" i="12"/>
  <c r="K379" i="12"/>
  <c r="O379" i="12"/>
  <c r="Q379" i="12"/>
  <c r="V379" i="12"/>
  <c r="K380" i="12"/>
  <c r="G381" i="12"/>
  <c r="G380" i="12" s="1"/>
  <c r="I74" i="1" s="1"/>
  <c r="I381" i="12"/>
  <c r="I380" i="12" s="1"/>
  <c r="K381" i="12"/>
  <c r="M381" i="12"/>
  <c r="O381" i="12"/>
  <c r="Q381" i="12"/>
  <c r="Q380" i="12" s="1"/>
  <c r="V381" i="12"/>
  <c r="V380" i="12" s="1"/>
  <c r="G383" i="12"/>
  <c r="M383" i="12" s="1"/>
  <c r="I383" i="12"/>
  <c r="K383" i="12"/>
  <c r="O383" i="12"/>
  <c r="Q383" i="12"/>
  <c r="V383" i="12"/>
  <c r="G385" i="12"/>
  <c r="M385" i="12" s="1"/>
  <c r="I385" i="12"/>
  <c r="K385" i="12"/>
  <c r="O385" i="12"/>
  <c r="Q385" i="12"/>
  <c r="V385" i="12"/>
  <c r="G386" i="12"/>
  <c r="I386" i="12"/>
  <c r="K386" i="12"/>
  <c r="M386" i="12"/>
  <c r="O386" i="12"/>
  <c r="Q386" i="12"/>
  <c r="V386" i="12"/>
  <c r="G388" i="12"/>
  <c r="I388" i="12"/>
  <c r="K388" i="12"/>
  <c r="O388" i="12"/>
  <c r="Q388" i="12"/>
  <c r="V388" i="12"/>
  <c r="G391" i="12"/>
  <c r="M391" i="12" s="1"/>
  <c r="I391" i="12"/>
  <c r="K391" i="12"/>
  <c r="O391" i="12"/>
  <c r="Q391" i="12"/>
  <c r="V391" i="12"/>
  <c r="G395" i="12"/>
  <c r="I395" i="12"/>
  <c r="K395" i="12"/>
  <c r="M395" i="12"/>
  <c r="O395" i="12"/>
  <c r="Q395" i="12"/>
  <c r="V395" i="12"/>
  <c r="G397" i="12"/>
  <c r="I397" i="12"/>
  <c r="K397" i="12"/>
  <c r="M397" i="12"/>
  <c r="O397" i="12"/>
  <c r="Q397" i="12"/>
  <c r="V397" i="12"/>
  <c r="G399" i="12"/>
  <c r="M399" i="12" s="1"/>
  <c r="I399" i="12"/>
  <c r="K399" i="12"/>
  <c r="O399" i="12"/>
  <c r="Q399" i="12"/>
  <c r="V399" i="12"/>
  <c r="G402" i="12"/>
  <c r="M402" i="12" s="1"/>
  <c r="I402" i="12"/>
  <c r="K402" i="12"/>
  <c r="K401" i="12" s="1"/>
  <c r="O402" i="12"/>
  <c r="Q402" i="12"/>
  <c r="V402" i="12"/>
  <c r="G405" i="12"/>
  <c r="I405" i="12"/>
  <c r="K405" i="12"/>
  <c r="M405" i="12"/>
  <c r="O405" i="12"/>
  <c r="Q405" i="12"/>
  <c r="V405" i="12"/>
  <c r="G407" i="12"/>
  <c r="I407" i="12"/>
  <c r="K407" i="12"/>
  <c r="O407" i="12"/>
  <c r="Q407" i="12"/>
  <c r="V407" i="12"/>
  <c r="G409" i="12"/>
  <c r="M409" i="12" s="1"/>
  <c r="I409" i="12"/>
  <c r="K409" i="12"/>
  <c r="O409" i="12"/>
  <c r="Q409" i="12"/>
  <c r="V409" i="12"/>
  <c r="G412" i="12"/>
  <c r="I412" i="12"/>
  <c r="K412" i="12"/>
  <c r="M412" i="12"/>
  <c r="O412" i="12"/>
  <c r="Q412" i="12"/>
  <c r="V412" i="12"/>
  <c r="G418" i="12"/>
  <c r="M418" i="12" s="1"/>
  <c r="I418" i="12"/>
  <c r="K418" i="12"/>
  <c r="O418" i="12"/>
  <c r="Q418" i="12"/>
  <c r="V418" i="12"/>
  <c r="G419" i="12"/>
  <c r="M419" i="12" s="1"/>
  <c r="I419" i="12"/>
  <c r="K419" i="12"/>
  <c r="O419" i="12"/>
  <c r="Q419" i="12"/>
  <c r="V419" i="12"/>
  <c r="G420" i="12"/>
  <c r="I420" i="12"/>
  <c r="K420" i="12"/>
  <c r="K411" i="12" s="1"/>
  <c r="M420" i="12"/>
  <c r="O420" i="12"/>
  <c r="Q420" i="12"/>
  <c r="V420" i="12"/>
  <c r="G422" i="12"/>
  <c r="M422" i="12" s="1"/>
  <c r="I422" i="12"/>
  <c r="K422" i="12"/>
  <c r="O422" i="12"/>
  <c r="Q422" i="12"/>
  <c r="V422" i="12"/>
  <c r="G424" i="12"/>
  <c r="M424" i="12" s="1"/>
  <c r="I424" i="12"/>
  <c r="K424" i="12"/>
  <c r="O424" i="12"/>
  <c r="Q424" i="12"/>
  <c r="V424" i="12"/>
  <c r="G425" i="12"/>
  <c r="M425" i="12" s="1"/>
  <c r="I425" i="12"/>
  <c r="K425" i="12"/>
  <c r="O425" i="12"/>
  <c r="Q425" i="12"/>
  <c r="V425" i="12"/>
  <c r="G427" i="12"/>
  <c r="I427" i="12"/>
  <c r="K427" i="12"/>
  <c r="M427" i="12"/>
  <c r="O427" i="12"/>
  <c r="Q427" i="12"/>
  <c r="V427" i="12"/>
  <c r="G429" i="12"/>
  <c r="M429" i="12" s="1"/>
  <c r="I429" i="12"/>
  <c r="K429" i="12"/>
  <c r="O429" i="12"/>
  <c r="Q429" i="12"/>
  <c r="V429" i="12"/>
  <c r="G432" i="12"/>
  <c r="M432" i="12" s="1"/>
  <c r="I432" i="12"/>
  <c r="K432" i="12"/>
  <c r="O432" i="12"/>
  <c r="Q432" i="12"/>
  <c r="V432" i="12"/>
  <c r="G436" i="12"/>
  <c r="I436" i="12"/>
  <c r="K436" i="12"/>
  <c r="M436" i="12"/>
  <c r="O436" i="12"/>
  <c r="Q436" i="12"/>
  <c r="V436" i="12"/>
  <c r="G438" i="12"/>
  <c r="M438" i="12" s="1"/>
  <c r="I438" i="12"/>
  <c r="K438" i="12"/>
  <c r="O438" i="12"/>
  <c r="Q438" i="12"/>
  <c r="V438" i="12"/>
  <c r="G439" i="12"/>
  <c r="M439" i="12" s="1"/>
  <c r="I439" i="12"/>
  <c r="K439" i="12"/>
  <c r="O439" i="12"/>
  <c r="Q439" i="12"/>
  <c r="V439" i="12"/>
  <c r="G443" i="12"/>
  <c r="M443" i="12" s="1"/>
  <c r="I443" i="12"/>
  <c r="I435" i="12" s="1"/>
  <c r="K443" i="12"/>
  <c r="O443" i="12"/>
  <c r="Q443" i="12"/>
  <c r="V443" i="12"/>
  <c r="G444" i="12"/>
  <c r="I444" i="12"/>
  <c r="K444" i="12"/>
  <c r="M444" i="12"/>
  <c r="O444" i="12"/>
  <c r="Q444" i="12"/>
  <c r="V444" i="12"/>
  <c r="G446" i="12"/>
  <c r="I446" i="12"/>
  <c r="K446" i="12"/>
  <c r="M446" i="12"/>
  <c r="O446" i="12"/>
  <c r="Q446" i="12"/>
  <c r="V446" i="12"/>
  <c r="G448" i="12"/>
  <c r="M448" i="12" s="1"/>
  <c r="I448" i="12"/>
  <c r="K448" i="12"/>
  <c r="O448" i="12"/>
  <c r="Q448" i="12"/>
  <c r="V448" i="12"/>
  <c r="G450" i="12"/>
  <c r="M450" i="12" s="1"/>
  <c r="I450" i="12"/>
  <c r="K450" i="12"/>
  <c r="O450" i="12"/>
  <c r="Q450" i="12"/>
  <c r="V450" i="12"/>
  <c r="G451" i="12"/>
  <c r="M451" i="12" s="1"/>
  <c r="I451" i="12"/>
  <c r="K451" i="12"/>
  <c r="O451" i="12"/>
  <c r="Q451" i="12"/>
  <c r="V451" i="12"/>
  <c r="G453" i="12"/>
  <c r="M453" i="12" s="1"/>
  <c r="I453" i="12"/>
  <c r="K453" i="12"/>
  <c r="O453" i="12"/>
  <c r="Q453" i="12"/>
  <c r="V453" i="12"/>
  <c r="G455" i="12"/>
  <c r="M455" i="12" s="1"/>
  <c r="I455" i="12"/>
  <c r="K455" i="12"/>
  <c r="O455" i="12"/>
  <c r="Q455" i="12"/>
  <c r="V455" i="12"/>
  <c r="G457" i="12"/>
  <c r="I457" i="12"/>
  <c r="K457" i="12"/>
  <c r="M457" i="12"/>
  <c r="O457" i="12"/>
  <c r="Q457" i="12"/>
  <c r="V457" i="12"/>
  <c r="G458" i="12"/>
  <c r="I458" i="12"/>
  <c r="K458" i="12"/>
  <c r="M458" i="12"/>
  <c r="O458" i="12"/>
  <c r="Q458" i="12"/>
  <c r="V458" i="12"/>
  <c r="G460" i="12"/>
  <c r="M460" i="12" s="1"/>
  <c r="I460" i="12"/>
  <c r="K460" i="12"/>
  <c r="O460" i="12"/>
  <c r="Q460" i="12"/>
  <c r="V460" i="12"/>
  <c r="G461" i="12"/>
  <c r="M461" i="12" s="1"/>
  <c r="I461" i="12"/>
  <c r="K461" i="12"/>
  <c r="O461" i="12"/>
  <c r="Q461" i="12"/>
  <c r="V461" i="12"/>
  <c r="G463" i="12"/>
  <c r="I463" i="12"/>
  <c r="K463" i="12"/>
  <c r="M463" i="12"/>
  <c r="O463" i="12"/>
  <c r="Q463" i="12"/>
  <c r="V463" i="12"/>
  <c r="G465" i="12"/>
  <c r="I465" i="12"/>
  <c r="K465" i="12"/>
  <c r="M465" i="12"/>
  <c r="O465" i="12"/>
  <c r="Q465" i="12"/>
  <c r="V465" i="12"/>
  <c r="G467" i="12"/>
  <c r="M467" i="12" s="1"/>
  <c r="I467" i="12"/>
  <c r="K467" i="12"/>
  <c r="O467" i="12"/>
  <c r="Q467" i="12"/>
  <c r="V467" i="12"/>
  <c r="G469" i="12"/>
  <c r="M469" i="12" s="1"/>
  <c r="I469" i="12"/>
  <c r="K469" i="12"/>
  <c r="O469" i="12"/>
  <c r="Q469" i="12"/>
  <c r="V469" i="12"/>
  <c r="G470" i="12"/>
  <c r="I470" i="12"/>
  <c r="K470" i="12"/>
  <c r="M470" i="12"/>
  <c r="O470" i="12"/>
  <c r="Q470" i="12"/>
  <c r="V470" i="12"/>
  <c r="G472" i="12"/>
  <c r="M472" i="12" s="1"/>
  <c r="I472" i="12"/>
  <c r="K472" i="12"/>
  <c r="O472" i="12"/>
  <c r="Q472" i="12"/>
  <c r="V472" i="12"/>
  <c r="G473" i="12"/>
  <c r="M473" i="12" s="1"/>
  <c r="I473" i="12"/>
  <c r="K473" i="12"/>
  <c r="O473" i="12"/>
  <c r="Q473" i="12"/>
  <c r="V473" i="12"/>
  <c r="G475" i="12"/>
  <c r="M475" i="12" s="1"/>
  <c r="I475" i="12"/>
  <c r="K475" i="12"/>
  <c r="O475" i="12"/>
  <c r="Q475" i="12"/>
  <c r="V475" i="12"/>
  <c r="G476" i="12"/>
  <c r="I476" i="12"/>
  <c r="K476" i="12"/>
  <c r="M476" i="12"/>
  <c r="O476" i="12"/>
  <c r="Q476" i="12"/>
  <c r="V476" i="12"/>
  <c r="G478" i="12"/>
  <c r="M478" i="12" s="1"/>
  <c r="I478" i="12"/>
  <c r="K478" i="12"/>
  <c r="O478" i="12"/>
  <c r="Q478" i="12"/>
  <c r="V478" i="12"/>
  <c r="G479" i="12"/>
  <c r="M479" i="12" s="1"/>
  <c r="I479" i="12"/>
  <c r="K479" i="12"/>
  <c r="O479" i="12"/>
  <c r="Q479" i="12"/>
  <c r="V479" i="12"/>
  <c r="G480" i="12"/>
  <c r="M480" i="12" s="1"/>
  <c r="I480" i="12"/>
  <c r="K480" i="12"/>
  <c r="O480" i="12"/>
  <c r="Q480" i="12"/>
  <c r="V480" i="12"/>
  <c r="G481" i="12"/>
  <c r="I481" i="12"/>
  <c r="K481" i="12"/>
  <c r="M481" i="12"/>
  <c r="O481" i="12"/>
  <c r="Q481" i="12"/>
  <c r="V481" i="12"/>
  <c r="G482" i="12"/>
  <c r="M482" i="12" s="1"/>
  <c r="I482" i="12"/>
  <c r="K482" i="12"/>
  <c r="O482" i="12"/>
  <c r="Q482" i="12"/>
  <c r="V482" i="12"/>
  <c r="G483" i="12"/>
  <c r="M483" i="12" s="1"/>
  <c r="I483" i="12"/>
  <c r="K483" i="12"/>
  <c r="O483" i="12"/>
  <c r="Q483" i="12"/>
  <c r="V483" i="12"/>
  <c r="G484" i="12"/>
  <c r="M484" i="12" s="1"/>
  <c r="I484" i="12"/>
  <c r="K484" i="12"/>
  <c r="O484" i="12"/>
  <c r="Q484" i="12"/>
  <c r="V484" i="12"/>
  <c r="G486" i="12"/>
  <c r="I486" i="12"/>
  <c r="K486" i="12"/>
  <c r="M486" i="12"/>
  <c r="O486" i="12"/>
  <c r="Q486" i="12"/>
  <c r="V486" i="12"/>
  <c r="G487" i="12"/>
  <c r="I487" i="12"/>
  <c r="K487" i="12"/>
  <c r="M487" i="12"/>
  <c r="O487" i="12"/>
  <c r="Q487" i="12"/>
  <c r="V487" i="12"/>
  <c r="G488" i="12"/>
  <c r="M488" i="12" s="1"/>
  <c r="I488" i="12"/>
  <c r="K488" i="12"/>
  <c r="O488" i="12"/>
  <c r="Q488" i="12"/>
  <c r="V488" i="12"/>
  <c r="G489" i="12"/>
  <c r="M489" i="12" s="1"/>
  <c r="I489" i="12"/>
  <c r="K489" i="12"/>
  <c r="O489" i="12"/>
  <c r="Q489" i="12"/>
  <c r="V489" i="12"/>
  <c r="G490" i="12"/>
  <c r="I490" i="12"/>
  <c r="K490" i="12"/>
  <c r="M490" i="12"/>
  <c r="O490" i="12"/>
  <c r="Q490" i="12"/>
  <c r="V490" i="12"/>
  <c r="G492" i="12"/>
  <c r="M492" i="12" s="1"/>
  <c r="I492" i="12"/>
  <c r="K492" i="12"/>
  <c r="O492" i="12"/>
  <c r="Q492" i="12"/>
  <c r="V492" i="12"/>
  <c r="G494" i="12"/>
  <c r="M494" i="12" s="1"/>
  <c r="I494" i="12"/>
  <c r="K494" i="12"/>
  <c r="O494" i="12"/>
  <c r="Q494" i="12"/>
  <c r="V494" i="12"/>
  <c r="G497" i="12"/>
  <c r="I497" i="12"/>
  <c r="K497" i="12"/>
  <c r="M497" i="12"/>
  <c r="O497" i="12"/>
  <c r="Q497" i="12"/>
  <c r="V497" i="12"/>
  <c r="G499" i="12"/>
  <c r="I499" i="12"/>
  <c r="K499" i="12"/>
  <c r="M499" i="12"/>
  <c r="O499" i="12"/>
  <c r="Q499" i="12"/>
  <c r="V499" i="12"/>
  <c r="G501" i="12"/>
  <c r="G496" i="12" s="1"/>
  <c r="I80" i="1" s="1"/>
  <c r="I19" i="1" s="1"/>
  <c r="I501" i="12"/>
  <c r="K501" i="12"/>
  <c r="O501" i="12"/>
  <c r="Q501" i="12"/>
  <c r="V501" i="12"/>
  <c r="G503" i="12"/>
  <c r="M503" i="12" s="1"/>
  <c r="I503" i="12"/>
  <c r="K503" i="12"/>
  <c r="O503" i="12"/>
  <c r="Q503" i="12"/>
  <c r="V503" i="12"/>
  <c r="G504" i="12"/>
  <c r="I504" i="12"/>
  <c r="K504" i="12"/>
  <c r="M504" i="12"/>
  <c r="O504" i="12"/>
  <c r="Q504" i="12"/>
  <c r="V504" i="12"/>
  <c r="G505" i="12"/>
  <c r="M505" i="12" s="1"/>
  <c r="I505" i="12"/>
  <c r="K505" i="12"/>
  <c r="O505" i="12"/>
  <c r="Q505" i="12"/>
  <c r="V505" i="12"/>
  <c r="G507" i="12"/>
  <c r="M507" i="12" s="1"/>
  <c r="I507" i="12"/>
  <c r="K507" i="12"/>
  <c r="O507" i="12"/>
  <c r="Q507" i="12"/>
  <c r="V507" i="12"/>
  <c r="G509" i="12"/>
  <c r="M509" i="12" s="1"/>
  <c r="I509" i="12"/>
  <c r="K509" i="12"/>
  <c r="O509" i="12"/>
  <c r="Q509" i="12"/>
  <c r="V509" i="12"/>
  <c r="G511" i="12"/>
  <c r="I511" i="12"/>
  <c r="K511" i="12"/>
  <c r="M511" i="12"/>
  <c r="O511" i="12"/>
  <c r="Q511" i="12"/>
  <c r="V511" i="12"/>
  <c r="G513" i="12"/>
  <c r="I513" i="12"/>
  <c r="K513" i="12"/>
  <c r="M513" i="12"/>
  <c r="O513" i="12"/>
  <c r="Q513" i="12"/>
  <c r="V513" i="12"/>
  <c r="G515" i="12"/>
  <c r="M515" i="12" s="1"/>
  <c r="I515" i="12"/>
  <c r="K515" i="12"/>
  <c r="O515" i="12"/>
  <c r="Q515" i="12"/>
  <c r="V515" i="12"/>
  <c r="AF517" i="12"/>
  <c r="G42" i="1" s="1"/>
  <c r="I20" i="1"/>
  <c r="H40" i="1"/>
  <c r="J28" i="1"/>
  <c r="J26" i="1"/>
  <c r="G38" i="1"/>
  <c r="F38" i="1"/>
  <c r="J23" i="1"/>
  <c r="J24" i="1"/>
  <c r="J25" i="1"/>
  <c r="J27" i="1"/>
  <c r="E24" i="1"/>
  <c r="E26" i="1"/>
  <c r="V130" i="12" l="1"/>
  <c r="I496" i="12"/>
  <c r="V401" i="12"/>
  <c r="Q435" i="12"/>
  <c r="V411" i="12"/>
  <c r="O384" i="12"/>
  <c r="M361" i="12"/>
  <c r="K276" i="12"/>
  <c r="Q130" i="12"/>
  <c r="K30" i="12"/>
  <c r="Q276" i="12"/>
  <c r="O68" i="12"/>
  <c r="V16" i="12"/>
  <c r="V435" i="12"/>
  <c r="O401" i="12"/>
  <c r="Q359" i="12"/>
  <c r="V312" i="12"/>
  <c r="O276" i="12"/>
  <c r="I101" i="12"/>
  <c r="V68" i="12"/>
  <c r="K46" i="12"/>
  <c r="O30" i="12"/>
  <c r="G384" i="12"/>
  <c r="I75" i="1" s="1"/>
  <c r="I197" i="12"/>
  <c r="V119" i="12"/>
  <c r="Q46" i="12"/>
  <c r="Q30" i="12"/>
  <c r="V359" i="12"/>
  <c r="O411" i="12"/>
  <c r="G401" i="12"/>
  <c r="I76" i="1" s="1"/>
  <c r="K312" i="12"/>
  <c r="I276" i="12"/>
  <c r="Q261" i="12"/>
  <c r="Q160" i="12"/>
  <c r="O119" i="12"/>
  <c r="K68" i="12"/>
  <c r="O435" i="12"/>
  <c r="K261" i="12"/>
  <c r="V101" i="12"/>
  <c r="I59" i="12"/>
  <c r="I46" i="12"/>
  <c r="K435" i="12"/>
  <c r="O261" i="12"/>
  <c r="K119" i="12"/>
  <c r="AE517" i="12"/>
  <c r="F42" i="1" s="1"/>
  <c r="H42" i="1" s="1"/>
  <c r="I42" i="1" s="1"/>
  <c r="Q496" i="12"/>
  <c r="Q411" i="12"/>
  <c r="K359" i="12"/>
  <c r="I261" i="12"/>
  <c r="V197" i="12"/>
  <c r="V160" i="12"/>
  <c r="O130" i="12"/>
  <c r="O109" i="12"/>
  <c r="I30" i="12"/>
  <c r="G411" i="12"/>
  <c r="I77" i="1" s="1"/>
  <c r="Q384" i="12"/>
  <c r="O359" i="12"/>
  <c r="O248" i="12"/>
  <c r="I160" i="12"/>
  <c r="K130" i="12"/>
  <c r="V109" i="12"/>
  <c r="V59" i="12"/>
  <c r="G312" i="12"/>
  <c r="I71" i="1" s="1"/>
  <c r="O447" i="12"/>
  <c r="V496" i="12"/>
  <c r="O380" i="12"/>
  <c r="I312" i="12"/>
  <c r="V248" i="12"/>
  <c r="O160" i="12"/>
  <c r="K101" i="12"/>
  <c r="I78" i="12"/>
  <c r="I68" i="12"/>
  <c r="O59" i="12"/>
  <c r="G276" i="12"/>
  <c r="I70" i="1" s="1"/>
  <c r="Q401" i="12"/>
  <c r="V384" i="12"/>
  <c r="Q248" i="12"/>
  <c r="K197" i="12"/>
  <c r="K160" i="12"/>
  <c r="Q447" i="12"/>
  <c r="I384" i="12"/>
  <c r="V276" i="12"/>
  <c r="V78" i="12"/>
  <c r="K59" i="12"/>
  <c r="Q119" i="12"/>
  <c r="Q109" i="12"/>
  <c r="V30" i="12"/>
  <c r="K248" i="12"/>
  <c r="Q101" i="12"/>
  <c r="O78" i="12"/>
  <c r="M59" i="12"/>
  <c r="O46" i="12"/>
  <c r="V447" i="12"/>
  <c r="I411" i="12"/>
  <c r="O197" i="12"/>
  <c r="K496" i="12"/>
  <c r="K447" i="12"/>
  <c r="I401" i="12"/>
  <c r="O496" i="12"/>
  <c r="I447" i="12"/>
  <c r="K384" i="12"/>
  <c r="O337" i="12"/>
  <c r="I248" i="12"/>
  <c r="Q197" i="12"/>
  <c r="K78" i="12"/>
  <c r="V46" i="12"/>
  <c r="G8" i="12"/>
  <c r="G41" i="1"/>
  <c r="F39" i="1"/>
  <c r="G39" i="1"/>
  <c r="G43" i="1" s="1"/>
  <c r="G25" i="1" s="1"/>
  <c r="A25" i="1" s="1"/>
  <c r="A26" i="1" s="1"/>
  <c r="G26" i="1" s="1"/>
  <c r="M435" i="12"/>
  <c r="M411" i="12"/>
  <c r="M447" i="12"/>
  <c r="M380" i="12"/>
  <c r="M501" i="12"/>
  <c r="M496" i="12" s="1"/>
  <c r="M359" i="12"/>
  <c r="G337" i="12"/>
  <c r="I72" i="1" s="1"/>
  <c r="M30" i="12"/>
  <c r="G447" i="12"/>
  <c r="I79" i="1" s="1"/>
  <c r="I18" i="1" s="1"/>
  <c r="M276" i="12"/>
  <c r="M130" i="12"/>
  <c r="G435" i="12"/>
  <c r="I78" i="1" s="1"/>
  <c r="M407" i="12"/>
  <c r="M401" i="12" s="1"/>
  <c r="M388" i="12"/>
  <c r="M384" i="12" s="1"/>
  <c r="I359" i="12"/>
  <c r="K337" i="12"/>
  <c r="Q337" i="12"/>
  <c r="I337" i="12"/>
  <c r="M119" i="12"/>
  <c r="M101" i="12"/>
  <c r="V337" i="12"/>
  <c r="M261" i="12"/>
  <c r="M248" i="12"/>
  <c r="M197" i="12"/>
  <c r="M78" i="12"/>
  <c r="G261" i="12"/>
  <c r="I69" i="1" s="1"/>
  <c r="M161" i="12"/>
  <c r="M160" i="12" s="1"/>
  <c r="G130" i="12"/>
  <c r="I65" i="1" s="1"/>
  <c r="G119" i="12"/>
  <c r="I64" i="1" s="1"/>
  <c r="I17" i="1" s="1"/>
  <c r="G78" i="12"/>
  <c r="I61" i="1" s="1"/>
  <c r="G59" i="12"/>
  <c r="I57" i="1" s="1"/>
  <c r="M17" i="12"/>
  <c r="M16" i="12" s="1"/>
  <c r="G248" i="12"/>
  <c r="I68" i="1" s="1"/>
  <c r="G197" i="12"/>
  <c r="I67" i="1" s="1"/>
  <c r="G101" i="12"/>
  <c r="I62" i="1" s="1"/>
  <c r="G30" i="12"/>
  <c r="I55" i="1" s="1"/>
  <c r="M340" i="12"/>
  <c r="M337" i="12" s="1"/>
  <c r="M315" i="12"/>
  <c r="M312" i="12" s="1"/>
  <c r="M113" i="12"/>
  <c r="M109" i="12" s="1"/>
  <c r="M72" i="12"/>
  <c r="M68" i="12" s="1"/>
  <c r="M49" i="12"/>
  <c r="M46" i="12" s="1"/>
  <c r="M12" i="12"/>
  <c r="M8" i="12" s="1"/>
  <c r="G517" i="12" l="1"/>
  <c r="F41" i="1"/>
  <c r="I53" i="1"/>
  <c r="I81" i="1" s="1"/>
  <c r="H41" i="1"/>
  <c r="I41" i="1" s="1"/>
  <c r="H39" i="1"/>
  <c r="F43" i="1"/>
  <c r="G23" i="1" s="1"/>
  <c r="A23" i="1" s="1"/>
  <c r="A24" i="1" s="1"/>
  <c r="G24" i="1" s="1"/>
  <c r="I16" i="1"/>
  <c r="I21" i="1" s="1"/>
  <c r="A27" i="1" l="1"/>
  <c r="A29" i="1" s="1"/>
  <c r="G29" i="1" s="1"/>
  <c r="G27" i="1" s="1"/>
  <c r="G28" i="1"/>
  <c r="I39" i="1"/>
  <c r="I43" i="1" s="1"/>
  <c r="H43" i="1"/>
  <c r="J80" i="1"/>
  <c r="J55" i="1"/>
  <c r="J63" i="1"/>
  <c r="J67" i="1"/>
  <c r="J73" i="1"/>
  <c r="J58" i="1"/>
  <c r="J66" i="1"/>
  <c r="J74" i="1"/>
  <c r="J59" i="1"/>
  <c r="J69" i="1"/>
  <c r="J54" i="1"/>
  <c r="J71" i="1"/>
  <c r="J60" i="1"/>
  <c r="J68" i="1"/>
  <c r="J76" i="1"/>
  <c r="J77" i="1"/>
  <c r="J53" i="1"/>
  <c r="J57" i="1"/>
  <c r="J79" i="1"/>
  <c r="J62" i="1"/>
  <c r="J70" i="1"/>
  <c r="J78" i="1"/>
  <c r="J75" i="1"/>
  <c r="J61" i="1"/>
  <c r="J65" i="1"/>
  <c r="J56" i="1"/>
  <c r="J64" i="1"/>
  <c r="J72" i="1"/>
  <c r="J39" i="1" l="1"/>
  <c r="J43" i="1" s="1"/>
  <c r="J42" i="1"/>
  <c r="J41" i="1"/>
  <c r="J81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Dušan Čapek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<sst xmlns="http://schemas.openxmlformats.org/spreadsheetml/2006/main" count="2900" uniqueCount="878">
  <si>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</si>
  <si>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</si>
  <si>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</si>
  <si>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</si>
  <si>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</si>
  <si>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</si>
  <si>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</si>
  <si>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</si>
  <si>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</si>
  <si>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</si>
  <si>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</si>
  <si>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</si>
  <si>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</si>
  <si>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</si>
  <si>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</si>
  <si>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</si>
  <si>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</si>
  <si>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</si>
  <si>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</si>
  <si>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</si>
  <si>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</si>
  <si>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</si>
  <si>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</si>
  <si>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</si>
  <si>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</si>
  <si>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</si>
  <si>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</si>
  <si>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</si>
  <si>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</si>
  <si>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</si>
  <si>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</si>
  <si>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</si>
  <si>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</si>
  <si>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</si>
  <si>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</si>
  <si>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</si>
  <si>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</si>
  <si>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</si>
  <si>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</si>
  <si>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</si>
  <si>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</si>
  <si>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</si>
  <si>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</si>
  <si>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</si>
  <si>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Rekonstrukce plynové kotelny, Čapkova 487, Světlá nad Sázavou</t>
  </si>
  <si>
    <t>Objekt:</t>
  </si>
  <si>
    <t>Rozpočet:</t>
  </si>
  <si>
    <t>Město Světlá nad Sázavou</t>
  </si>
  <si>
    <t>náměstí Trčků z Lípy 18</t>
  </si>
  <si>
    <t>Světlá nad Sázavou</t>
  </si>
  <si>
    <t>58291</t>
  </si>
  <si>
    <t>00268321</t>
  </si>
  <si>
    <t>CZ00268321</t>
  </si>
  <si>
    <t>19.5.2023</t>
  </si>
  <si>
    <t>Stavba</t>
  </si>
  <si>
    <t>Stavební objekt</t>
  </si>
  <si>
    <t>Celkem za stavbu</t>
  </si>
  <si>
    <t>CZK</t>
  </si>
  <si>
    <t>#POPS</t>
  </si>
  <si>
    <t>Popis stavby: 01 - Rekonstrukce plynové kotelny, Čapkova 487, Světlá nad Sázavou</t>
  </si>
  <si>
    <t>#POPO</t>
  </si>
  <si>
    <t>Popis objektu: 01 - Rekonstrukce plynové kotelny, Čapkova 487, Světlá nad Sázavou</t>
  </si>
  <si>
    <t>#POPR</t>
  </si>
  <si>
    <t>Popis rozpočtu: 01 - Rekonstrukce plynové kotelny, Čapkova 487, Světlá nad Sázavou</t>
  </si>
  <si>
    <t>Rekapitulace dílů</t>
  </si>
  <si>
    <t>Typ dílu</t>
  </si>
  <si>
    <t>3</t>
  </si>
  <si>
    <t>Svislé a kompletní konstrukce</t>
  </si>
  <si>
    <t>60</t>
  </si>
  <si>
    <t>Úpravy povrchů, omítky</t>
  </si>
  <si>
    <t>61</t>
  </si>
  <si>
    <t>Úpravy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</si>
  <si>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</si>
  <si>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</si>
  <si>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</si>
  <si>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</si>
  <si>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</si>
  <si>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</si>
  <si>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</si>
  <si>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</si>
  <si>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</si>
  <si>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</si>
  <si>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</si>
  <si>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</si>
  <si>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</si>
  <si>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</si>
  <si>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</si>
  <si>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</si>
  <si>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</si>
  <si>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</si>
  <si>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</si>
  <si>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</si>
  <si>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</si>
  <si>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</si>
  <si>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</si>
  <si>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</si>
  <si>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</si>
  <si>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</si>
  <si>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728</t>
  </si>
  <si>
    <t>Montáže vzduchotechnických zař</t>
  </si>
  <si>
    <t>731</t>
  </si>
  <si>
    <t>Kotelny</t>
  </si>
  <si>
    <t>732</t>
  </si>
  <si>
    <t>Strojovny</t>
  </si>
  <si>
    <t>733</t>
  </si>
  <si>
    <t>Rozvod potrubí</t>
  </si>
  <si>
    <t>734</t>
  </si>
  <si>
    <t>Armatury</t>
  </si>
  <si>
    <t>735</t>
  </si>
  <si>
    <t>Otopná tělesa</t>
  </si>
  <si>
    <t>767</t>
  </si>
  <si>
    <t>Konstrukce zámečnické</t>
  </si>
  <si>
    <t>777</t>
  </si>
  <si>
    <t>Podlahy ze syntetických hmot</t>
  </si>
  <si>
    <t>783</t>
  </si>
  <si>
    <t>Nátěry</t>
  </si>
  <si>
    <t>784</t>
  </si>
  <si>
    <t>Malby</t>
  </si>
  <si>
    <t>M21</t>
  </si>
  <si>
    <t>Elektromontáže</t>
  </si>
  <si>
    <t>VN</t>
  </si>
  <si>
    <t>ON</t>
  </si>
  <si>
    <t>Položkový soupis prací a dodávek</t>
  </si>
  <si>
    <t>#TypZaznamu#</t>
  </si>
  <si>
    <t>20-50-826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</si>
  <si>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</si>
  <si>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</si>
  <si>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</si>
  <si>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</si>
  <si>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</si>
  <si>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</si>
  <si>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</si>
  <si>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</si>
  <si>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</si>
  <si>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</si>
  <si>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</si>
  <si>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</si>
  <si>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</si>
  <si>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</si>
  <si>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</si>
  <si>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</si>
  <si>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</si>
  <si>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</si>
  <si>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</si>
  <si>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</si>
  <si>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</si>
  <si>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</si>
  <si>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</si>
  <si>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</si>
  <si>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</si>
  <si>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</si>
  <si>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</si>
  <si>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340236212RT2</t>
  </si>
  <si>
    <t>Zazdívka otvorů o ploše přes 0,0225 m2 do 0,09 m2 v příčkách nebo stěnách cihlami  pálenými  tloušťky nad 100 mm</t>
  </si>
  <si>
    <t>kus</t>
  </si>
  <si>
    <t>801-4</t>
  </si>
  <si>
    <t>RTS 23/ I</t>
  </si>
  <si>
    <t>Běžná</t>
  </si>
  <si>
    <t>POL1_0</t>
  </si>
  <si>
    <t>včetně pomocného pracovního lešení</t>
  </si>
  <si>
    <t>SPI</t>
  </si>
  <si>
    <t>Položka použita pro zazdění otvorů průduchů pro odtah spalin.</t>
  </si>
  <si>
    <t>POP</t>
  </si>
  <si>
    <t>319201311R00</t>
  </si>
  <si>
    <t>Vyrovnání nerovného povrchu jakoukoliv maltou  do 30 mm</t>
  </si>
  <si>
    <t>m2</t>
  </si>
  <si>
    <t>vnitřního i vnějšího zdiva, bez odsekání vadných cihel, bez pomocného lešení,</t>
  </si>
  <si>
    <t>Oprava zdiva po vybourání dveřní zárubně.</t>
  </si>
  <si>
    <t>(2*2+0,9)*0,5</t>
  </si>
  <si>
    <t>VV</t>
  </si>
  <si>
    <t>601021142RT1</t>
  </si>
  <si>
    <t xml:space="preserve">Omítka stropů a podhledů z hotových směsí vrstva štuková, vápenná,  , tloušťka vrstvy 2 mm,  </t>
  </si>
  <si>
    <t>801-1</t>
  </si>
  <si>
    <t>po jednotlivých vrstvách</t>
  </si>
  <si>
    <t>Kotelna : 4,1*3,9+0,5*0,3+1,35*0,3</t>
  </si>
  <si>
    <t>Plynoměr : (2,1*4,2)-0,15*0,75+0,75*0,35+0,05*1</t>
  </si>
  <si>
    <t>602021141RT1</t>
  </si>
  <si>
    <t xml:space="preserve">Omítka stěn z hotových směsí vrstva štuková, vápenná,  , tloušťka vrstvy 2 mm,  </t>
  </si>
  <si>
    <t>Kotelna : (4+4,2)*2*4,15+(0,15+0,1)*2,45</t>
  </si>
  <si>
    <t>-(0,9*0,6)*2-0,9*2</t>
  </si>
  <si>
    <t>(0,9+0,6)*2*0,3*2</t>
  </si>
  <si>
    <t>Mezisoučet</t>
  </si>
  <si>
    <t>Plynoměr : (2,1+4,2)*2*2,45+(0,35*2)*2+(0,05+0,1)*2*2+(0,9+0,6)*2*0,3</t>
  </si>
  <si>
    <t>-0,75*2-1*2-0,9*0,6</t>
  </si>
  <si>
    <t>611421321R00</t>
  </si>
  <si>
    <t>Oprava vnitřních vápenných omítek stropů železobetonových rovných tvárnicových a kleneb v množství opravované plochy  v množství opravované plochy přes 10 do 30 %, hladkých</t>
  </si>
  <si>
    <t>4,1*3,9+0,5*0,3+1,35*0,3</t>
  </si>
  <si>
    <t>612421321R00</t>
  </si>
  <si>
    <t>Oprava vnitřních vápenných omítek stěn v množství opravované plochy přes 10 do 30 %, hladkých</t>
  </si>
  <si>
    <t>(4+4,2)*2*4,15+(0,15+0,1)*2,45</t>
  </si>
  <si>
    <t>612409991RT2</t>
  </si>
  <si>
    <t>Začištění omítek kolem oken, dveří a obkladů apod. s použitím suché maltové směsi</t>
  </si>
  <si>
    <t>m</t>
  </si>
  <si>
    <t>(0,9+2*2)+(0,5+0,4*2)+(0,9+0,6)*2*2</t>
  </si>
  <si>
    <t>(0,75+2*2)+(0,9+2*2)+(0,9+0,6)*2</t>
  </si>
  <si>
    <t>622904121R00</t>
  </si>
  <si>
    <t xml:space="preserve">Očištění fasád ruční čištění ocelovým kartáčem,  </t>
  </si>
  <si>
    <t>(16,545+67,5925)/100*30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</si>
  <si>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</si>
  <si>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</si>
  <si>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</si>
  <si>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0,9*2+0,5*0,4+(0,9*0,6)*2</t>
  </si>
  <si>
    <t>0,75*2+0,9*2+0,9*0,6</t>
  </si>
  <si>
    <t>631664112R00</t>
  </si>
  <si>
    <t>Oprava trhlin a výtluků v podlahách cementovou hmotou včetně penetrace podkladu, tloušťky od 11 mm do 20 mm</t>
  </si>
  <si>
    <t>Sokl+okolo vpustí : (1*1,5)*2+0,15*3</t>
  </si>
  <si>
    <t>631312141R00</t>
  </si>
  <si>
    <t>Doplnění mazanin betonem prostým rýh v dosavadních mazaninách</t>
  </si>
  <si>
    <t>m3</t>
  </si>
  <si>
    <t>prostým betonem (s dodáním hmot) bez potěru,</t>
  </si>
  <si>
    <t>4,5*0,3*0,2</t>
  </si>
  <si>
    <t>632411104R00</t>
  </si>
  <si>
    <t>Potěr ze suchých směsí stěrka anhydritová, samonivelační, vyrovnávací, tloušťky 4 mm, bez penetrace</t>
  </si>
  <si>
    <t>s rozprostřením a uhlazením</t>
  </si>
  <si>
    <t>Položka použita  k vyrovnání betonových podkladů v interiéru před finální povrchovou úpravou.</t>
  </si>
  <si>
    <t>4*3,9+0,5*0,3+1,25*0,15</t>
  </si>
  <si>
    <t>632411904R00</t>
  </si>
  <si>
    <t xml:space="preserve">Potěr ze suchých směsí nátěr savých podkladů penetrační,  </t>
  </si>
  <si>
    <t>3,45+15,9375</t>
  </si>
  <si>
    <t>642944121R00</t>
  </si>
  <si>
    <t>Osazování ocelových zárubní dodatečně plochy do 2,5 m2</t>
  </si>
  <si>
    <t>lisovaných nebo z úhelníků s vybetonováním prahu</t>
  </si>
  <si>
    <t>5533300011R</t>
  </si>
  <si>
    <t>zárubeň kovová pro klasické zdění; š profilu 95 mm; š průchodu 700 mm; h průchodu 1 970 mm; L, P; závěsy pevné; požární odolnost</t>
  </si>
  <si>
    <t>SPCM</t>
  </si>
  <si>
    <t>RTS 21/ II</t>
  </si>
  <si>
    <t>Indiv</t>
  </si>
  <si>
    <t>Specifikace</t>
  </si>
  <si>
    <t>POL3_0</t>
  </si>
  <si>
    <t>941955004R00</t>
  </si>
  <si>
    <t>Lešení lehké pracovní pomocné pomocné, o výšce lešeňové podlahy přes 2,5 do 3,5 m</t>
  </si>
  <si>
    <t>800-3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</si>
  <si>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</si>
  <si>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</si>
  <si>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15,94+9,02+1,35*7,5+1,2*4,2</t>
  </si>
  <si>
    <t>965042221RT2</t>
  </si>
  <si>
    <t>Bourání podkladů pod dlažby nebo litých celistvých dlažeb a mazanin  betonových nebo z litého asfaltu, tloušťky přes 100 mm, plochy do 1 m2</t>
  </si>
  <si>
    <t>801-3</t>
  </si>
  <si>
    <t>sokl pod kotli : (0,8*1,15)*0,1*2</t>
  </si>
  <si>
    <t>podl.vpusť+kanalizace : (0,15*0,15)*0,2*2+4,5*0,3*0,2</t>
  </si>
  <si>
    <t>968071125R00</t>
  </si>
  <si>
    <t>Vyvěšení nebo zavěšení kovových křídel dveří, plochy do 2 m2</t>
  </si>
  <si>
    <t>s případným uložením a opětovným zavěšením po provedení stavebních změn,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</si>
  <si>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</si>
  <si>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</si>
  <si>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0,8*2</t>
  </si>
  <si>
    <t>965048515R00</t>
  </si>
  <si>
    <t>Bourání podkladů pod dlažby nebo litých celistvých dlažeb a mazanin  Broušení betonového povrchu do tloušťky 5 mm</t>
  </si>
  <si>
    <t>971033341R00</t>
  </si>
  <si>
    <t>Vybourání otvorů ve zdivu cihelném z jakýchkoliv cihel pálených  na jakoukoliv maltu vápenou nebo vápenocementovou, plochy do 0,09 m2, tloušťky do 300 mm</t>
  </si>
  <si>
    <t>základovém nebo nadzákladovém,</t>
  </si>
  <si>
    <t>978011141R00</t>
  </si>
  <si>
    <t>Otlučení omítek vápenných nebo vápenocementových vnitřních s vyškrabáním spár, s očištěním zdiva stropů, v rozsahu do 30 %</t>
  </si>
  <si>
    <t>978013141R00</t>
  </si>
  <si>
    <t>Otlučení omítek vápenných nebo vápenocementových vnitřních s vyškrabáním spár, s očištěním zdiva stěn, v rozsahu do 30 %</t>
  </si>
  <si>
    <t>978023411R00</t>
  </si>
  <si>
    <t>Vysekání, vyškrábání a vyčištění spár zdiva cihelného  mimo komínového</t>
  </si>
  <si>
    <t>978R1</t>
  </si>
  <si>
    <t>Vysátí plochy prům.vysavačem od prachu</t>
  </si>
  <si>
    <t>Vlastní</t>
  </si>
  <si>
    <t>Kotelna : 15,9375+16,545+67,5925</t>
  </si>
  <si>
    <t>979082111R00</t>
  </si>
  <si>
    <t>Vnitrostaveništní doprava suti a vybouraných hmot do 10 m</t>
  </si>
  <si>
    <t>t</t>
  </si>
  <si>
    <t>POL8_</t>
  </si>
  <si>
    <t>979082121R00</t>
  </si>
  <si>
    <t>Vnitrostaveništní doprava suti a vybouraných hmot příplatek k ceně za každých dalších 5 m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</si>
  <si>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</si>
  <si>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</si>
  <si>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</si>
  <si>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</si>
  <si>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979suť tříděná</t>
  </si>
  <si>
    <t>Poplatek za uložení tříděné suti-cihly, beton atd.</t>
  </si>
  <si>
    <t>1,34101+1,24876+0,082</t>
  </si>
  <si>
    <t>979plast</t>
  </si>
  <si>
    <t>Poplatek za uložení tříděné suti-plast, izola atd.</t>
  </si>
  <si>
    <t>Kalkul</t>
  </si>
  <si>
    <t>0,5+0,05</t>
  </si>
  <si>
    <t>979kov</t>
  </si>
  <si>
    <t>Poplatek za uložení tříděné suti-kov atd.</t>
  </si>
  <si>
    <t>0,02428+0,04241+0,0049+0,2125+0,2</t>
  </si>
  <si>
    <t>998009101R00</t>
  </si>
  <si>
    <t>Přesun hmot samostatně budovaného lešení bez ohledu na výšku</t>
  </si>
  <si>
    <t>POL7_</t>
  </si>
  <si>
    <t>998009194R00</t>
  </si>
  <si>
    <t>Přesun hmot samostatně budovaného lešení příplatek za zvětšený přesun přes vymezenou největší dopravní vzdálenost  do 1000 m</t>
  </si>
  <si>
    <t>998009199R00</t>
  </si>
  <si>
    <t>Přesun hmot samostatně budovaného lešení příplatek za zvětšený přesun přes vymezenou největší dopravní vzdálenost  za každých dalších i započatých 1000 m přes 1000 m</t>
  </si>
  <si>
    <t>999281105R00</t>
  </si>
  <si>
    <t xml:space="preserve">Přesun hmot pro opravy a údržbu objektů pro opravy a údržbu dosavadních objektů včetně vnějších plášťů  výšky do 6 m,  </t>
  </si>
  <si>
    <t>oborů 801, 803, 811 a 812</t>
  </si>
  <si>
    <t>999281196R00</t>
  </si>
  <si>
    <t>Přesun hmot pro opravy a údržbu objektů pro opravy a údržbu dosavadních objektů včetně vnějších plášťů  příplatek za zvětšený přesun přes vymezenou největší dopravní vzdálenost  do 5000 m</t>
  </si>
  <si>
    <t>711212003RT3</t>
  </si>
  <si>
    <t>Izolace proti vodě stěrka hydroizolační a protiradonová  proti vlhkosti, druh podkladní konstrukce beton</t>
  </si>
  <si>
    <t>800-711</t>
  </si>
  <si>
    <t>RTS 22/ II</t>
  </si>
  <si>
    <t>Položka použita pro opravu izolace proti vodě v případě porušení/demontáže izolace proti vodě při výkopu kanalizace - dvousložkova bitumenová hmota.</t>
  </si>
  <si>
    <t>5*0,5+0,5*0,5*3</t>
  </si>
  <si>
    <t>998711101R00</t>
  </si>
  <si>
    <t>Přesun hmot pro izolace proti vodě svisle do 6 m</t>
  </si>
  <si>
    <t>50 m vodorovně měřeno od těžiště půdorysné plochy skládky do těžiště půdorysné plochy objektu</t>
  </si>
  <si>
    <t>998711194R00</t>
  </si>
  <si>
    <t>Přesun hmot pro izolace proti vodě příplatek k ceně za zvětšený přesun přes vymezenou největší dopravní vzdálenost  do 1000 m</t>
  </si>
  <si>
    <t>998711199R00</t>
  </si>
  <si>
    <t>Přesun hmot pro izolace proti vodě příplatek k ceně za zvětšený přesun přes vymezenou největší dopravní vzdálenost  za každých dalších i započatých 1000 m přes 1000 m</t>
  </si>
  <si>
    <t>713R1</t>
  </si>
  <si>
    <t xml:space="preserve"> Izolace tep. potrubí pouzdry s Al fólií, staženým, Al páskou, D49/40, montáž+dodávka</t>
  </si>
  <si>
    <t>713R2</t>
  </si>
  <si>
    <t xml:space="preserve"> Izolace tep. potrubí pouzdry s Al fólií, staženým, Al páskou, D60/50, montáž+dodávka</t>
  </si>
  <si>
    <t>713R3</t>
  </si>
  <si>
    <t xml:space="preserve"> Izolace tep. potrubí pouzdry s Al fólií, staženým, Al páskou, D89/70, montáž+dodávka</t>
  </si>
  <si>
    <t>Spec.713.1</t>
  </si>
  <si>
    <t>Spojovací sponky, páska a lepidlo pro izol.pouzdra</t>
  </si>
  <si>
    <t>soubor</t>
  </si>
  <si>
    <t>998713101R00</t>
  </si>
  <si>
    <t>Přesun hmot pro izolace tepelné v objektech výšky do 6 m</t>
  </si>
  <si>
    <t>800-713</t>
  </si>
  <si>
    <t>50 m vodorovně</t>
  </si>
  <si>
    <t>998713194R00</t>
  </si>
  <si>
    <t>Přesun hmot pro izolace tepelné příplatek k ceně za zvětšený přesun přes vymezenou největší dopravní vzdálenost za vzdálenost do 1 km</t>
  </si>
  <si>
    <t>998713199R00</t>
  </si>
  <si>
    <t>Přesun hmot pro izolace tepelné příplatek k ceně za zvětšený přesun přes vymezenou největší dopravní vzdálenost za každých dalších i započatých 1000 m přes 1000 m</t>
  </si>
  <si>
    <t>721210831R00</t>
  </si>
  <si>
    <t xml:space="preserve">Demontáž vpusti dvorní s obetonávkou,  </t>
  </si>
  <si>
    <t>800-721</t>
  </si>
  <si>
    <t>Položka použita pro demontáž betonové vpusti.</t>
  </si>
  <si>
    <t>721290821R00</t>
  </si>
  <si>
    <t>Vnitrostaveništní přemístění vybouraných hmot svislý , v objektech výšky do 6m</t>
  </si>
  <si>
    <t>vodorovně do 100 m</t>
  </si>
  <si>
    <t>900.RT4.7211</t>
  </si>
  <si>
    <t>HZS, Práce v tarifní třídě 7</t>
  </si>
  <si>
    <t>h</t>
  </si>
  <si>
    <t>Montáž sběrného potrubí kondenzátu (dodávka profese ÚT)</t>
  </si>
  <si>
    <t>721176124R00</t>
  </si>
  <si>
    <t>Potrubí HT svodné (ležaté) v zemi vnější průměr D 75 mm, tloušťka stěny 2,7 mm, DN 70</t>
  </si>
  <si>
    <t>včetně tvarovek, objímek. Bez zednických výpomocí.</t>
  </si>
  <si>
    <t>72117    OA0</t>
  </si>
  <si>
    <t>VNITŘNÍ KANALIZACE Z PLAST TRUB</t>
  </si>
  <si>
    <t>POL2_</t>
  </si>
  <si>
    <t>721194107R00</t>
  </si>
  <si>
    <t>Zřízení přípojek na potrubí D 75 mm, materiál ve specifikaci</t>
  </si>
  <si>
    <t>vyvedení a upevnění odpadních výpustek,</t>
  </si>
  <si>
    <t>721223423RT2</t>
  </si>
  <si>
    <t>Vpusť podlahová se zápachovou uzávěrkou průměr 50, 75 110 mm, se svislým odtokem, zápachový uzávěr funkční i pří vyschnutí, 123x123mm/115x115mm, včetně dodávky materiálu</t>
  </si>
  <si>
    <t>721170953R00</t>
  </si>
  <si>
    <t>Opravy odpadního potrubí novodurového vsazení odbočky do potrubí hrdlového, D 75 mm</t>
  </si>
  <si>
    <t>900      R03</t>
  </si>
  <si>
    <t>Hodinové zúčtovací sazby stavební dělník, tarifní třída 6</t>
  </si>
  <si>
    <t>Čištění stávající revizní kanalizační šachty a potrubí.</t>
  </si>
  <si>
    <t>Položka použita pro pomocné stavební práce spojené s montáží rozvodu kanalizace.</t>
  </si>
  <si>
    <t>Spec.721.1</t>
  </si>
  <si>
    <t>Stavební pomocný materiál</t>
  </si>
  <si>
    <t>Stavební materál pro pomocné stavební práce spojené s montáží rozvodu kanalizace.</t>
  </si>
  <si>
    <t>900.RT4.7212</t>
  </si>
  <si>
    <t>Kanalizační práce neobsažené v položkách.</t>
  </si>
  <si>
    <t>721290111R00</t>
  </si>
  <si>
    <t>Zkouška těsnosti kanalizace v objektech vodou, DN 125</t>
  </si>
  <si>
    <t>721290123R00</t>
  </si>
  <si>
    <t>Zkouška těsnosti kanalizace v objektech kouřem, DN 300</t>
  </si>
  <si>
    <t>998721101R00</t>
  </si>
  <si>
    <t>Přesun hmot pro vnitřní kanalizaci v objektech výšky do 6 m</t>
  </si>
  <si>
    <t>50 m vodorovně, měřeno od těžiště půdorysné plochy skládky do těžiště půdorysné plochy objektu</t>
  </si>
  <si>
    <t>998721194R00</t>
  </si>
  <si>
    <t>Přesun hmot pro vnitřní kanalizaci příplatek k ceně za zvětšený přesun přes vymezenou největší dopravní vzdálenost  do 1000 m</t>
  </si>
  <si>
    <t>998721199R00</t>
  </si>
  <si>
    <t>Přesun hmot pro vnitřní kanalizaci příplatek k ceně za zvětšený přesun přes vymezenou největší dopravní vzdálenost  za každých dalších i započatých 1000 m přes 1000 m</t>
  </si>
  <si>
    <t>722130801R00</t>
  </si>
  <si>
    <t>Demontáž potrubí z ocelových trubek závitových do DN 25</t>
  </si>
  <si>
    <t>722220872R00</t>
  </si>
  <si>
    <t>Demontáž armatur závitových se závitem a šroubením, G 3/4"</t>
  </si>
  <si>
    <t>722290821R00</t>
  </si>
  <si>
    <t>Vnitrostaveništní přemístění vybouraných hmot svislé, v objektech výšky do 6m</t>
  </si>
  <si>
    <t>vodorovně do 100 m,</t>
  </si>
  <si>
    <t>0,01917+0,00511</t>
  </si>
  <si>
    <t>722172312R00</t>
  </si>
  <si>
    <t>Potrubí z plastických hmot polypropylenové potrubí PP-R, D 25 mm, s 3,5 mm, PN 16, polyfúzně svařované, včetně zednických výpomocí</t>
  </si>
  <si>
    <t>včetně tvarovek, bez zednických výpomocí</t>
  </si>
  <si>
    <t>722190402R00</t>
  </si>
  <si>
    <t>Vyvedení a upevnění výpustek DN 20</t>
  </si>
  <si>
    <t>722221122R00</t>
  </si>
  <si>
    <t>Kohout kulový, výtokový (zahradní), vnější závit, mosazný, DN 15 x 20, PN 15, včetně dodávky materiálu</t>
  </si>
  <si>
    <t>722224111R00</t>
  </si>
  <si>
    <t>Kohout kulový, vypouštěcí a napouštěcí, vnější závit, mosazný, DN 15, PN 10, včetně dodávky materiálu</t>
  </si>
  <si>
    <t>722235112R00</t>
  </si>
  <si>
    <t>Kohout kulový, mosazný, vnitřní-vnitřní závit, DN 20, PN 25, včetně dodávky materiálu</t>
  </si>
  <si>
    <t>722235173R00</t>
  </si>
  <si>
    <t>Kohout kulový, regulační, mosazný, vnitřní-vnitřní závit, DN 20, PN 30, včetně dodávky materiálu</t>
  </si>
  <si>
    <t>722269112R00</t>
  </si>
  <si>
    <t>Montáž vodoměru závitového jednovtokového suchoběžného, G 3/4"</t>
  </si>
  <si>
    <t>731341140R00</t>
  </si>
  <si>
    <t>Hadice napouštěcí pryžové D 20/28</t>
  </si>
  <si>
    <t>800-731</t>
  </si>
  <si>
    <t>722239102R00</t>
  </si>
  <si>
    <t>Montáž armatury závitové se dvěma závity G 3/4"</t>
  </si>
  <si>
    <t>734421150R00</t>
  </si>
  <si>
    <t>Tlakoměr deformační 0-10 MPa č. 53312, D 100, včetně dodávky materiálu</t>
  </si>
  <si>
    <t>722.R1</t>
  </si>
  <si>
    <t>Mosaz. šroubení - G 3/4", montáž a dodávka</t>
  </si>
  <si>
    <t>Spec.722.1</t>
  </si>
  <si>
    <t>Spojovací materiál</t>
  </si>
  <si>
    <t>kg</t>
  </si>
  <si>
    <t>Spec.722.2</t>
  </si>
  <si>
    <t>Uchycení potrubí (objímky, šrouby, hmoždinky), montáž a dodávka</t>
  </si>
  <si>
    <t>722131913R00</t>
  </si>
  <si>
    <t>Opravy vodovodního potrubí závitového vsazení odbočky do potrubí, DN 25</t>
  </si>
  <si>
    <t>722190901R00</t>
  </si>
  <si>
    <t>Uzavření nebo otevření vodovodního potrubí při opravě</t>
  </si>
  <si>
    <t>včetně vypuštění a napuštění,</t>
  </si>
  <si>
    <t>722290226R00</t>
  </si>
  <si>
    <t>Dílčí tlakové zkoušky vodovodního potrubí závitového, do DN 50</t>
  </si>
  <si>
    <t>722290234R00</t>
  </si>
  <si>
    <t>Proplach a dezinfekce vodovodního potrubí do DN 80</t>
  </si>
  <si>
    <t>Položka použita pro pomocné stavební práce spojené s montáží rozvodu vodovodu.</t>
  </si>
  <si>
    <t>Spec.722.3</t>
  </si>
  <si>
    <t>Stavební materál pro pomocné stavební práce spojené s montáží rozvodu vodovodu.</t>
  </si>
  <si>
    <t>900.RT4.7221</t>
  </si>
  <si>
    <t>Vodoinstalační práce neobsažené v položkách.</t>
  </si>
  <si>
    <t>998722101R00</t>
  </si>
  <si>
    <t>Přesun hmot pro vnitřní vodovod v objektech výšky do 6 m</t>
  </si>
  <si>
    <t>vodorovně do 50 m</t>
  </si>
  <si>
    <t>998722194R00</t>
  </si>
  <si>
    <t>Přesun hmot pro vnitřní vodovod příplatek k ceně za zvětšený přesun přes vymezenou největší dopravní vzdálenost  do 1000 m</t>
  </si>
  <si>
    <t>998722199R00</t>
  </si>
  <si>
    <t>Přesun hmot pro vnitřní vodovod příplatek k ceně za zvětšený přesun přes vymezenou největší dopravní vzdálenost  za každých dalších i započatých 1000 m přes 1000 m</t>
  </si>
  <si>
    <t>723120804R00</t>
  </si>
  <si>
    <t>Demontáž potrubí svařovaného z trubek závitových do DN 25</t>
  </si>
  <si>
    <t>723120805R00</t>
  </si>
  <si>
    <t>Demontáž potrubí svařovaného z trubek závitových přes 25 do DN 50</t>
  </si>
  <si>
    <t>723290821R00</t>
  </si>
  <si>
    <t>0,01505+0,02736</t>
  </si>
  <si>
    <t>723120202R00</t>
  </si>
  <si>
    <t>Potrubí z trubek černých závitových svařovaných DN 15</t>
  </si>
  <si>
    <t>bezešvých ČSN 42 0250 a běžných ČSN 42 5710 - jakost 11353.0,</t>
  </si>
  <si>
    <t>723120203R00</t>
  </si>
  <si>
    <t>Potrubí z trubek černých závitových svařovaných DN 20</t>
  </si>
  <si>
    <t>723120206R00</t>
  </si>
  <si>
    <t>Potrubí z trubek černých závitových svařovaných DN 40</t>
  </si>
  <si>
    <t>723190913R00</t>
  </si>
  <si>
    <t>Opravy plynovodního potrubí navaření odbočky na potrubí  DN 20</t>
  </si>
  <si>
    <t>723190916R00</t>
  </si>
  <si>
    <t>Opravy plynovodního potrubí navaření odbočky na potrubí  DN 40</t>
  </si>
  <si>
    <t>723R1</t>
  </si>
  <si>
    <t>Kovová připoj. hadice DN20, délka 0,5m, montáž+dodávka</t>
  </si>
  <si>
    <t>723R2</t>
  </si>
  <si>
    <t>Uzavírací kohout plynu DN 20, montáž a dodávka</t>
  </si>
  <si>
    <t>Uzavírací kohout plynu s vestavěným termickým bezpečnostním uzavíracím ventilem ( před každým kotlem), DN20.</t>
  </si>
  <si>
    <t>723190202R00</t>
  </si>
  <si>
    <t>Přípojka plynovodu z trubek závitových, černých, DN 15</t>
  </si>
  <si>
    <t>včetně tvarovek, bez zednických výpomocí,</t>
  </si>
  <si>
    <t>723190203R00</t>
  </si>
  <si>
    <t>Přípojka plynovodu z trubek závitových, černých, DN 20</t>
  </si>
  <si>
    <t>723190206R00</t>
  </si>
  <si>
    <t>Přípojka plynovodu z trubek závitových, černých, DN 40</t>
  </si>
  <si>
    <t>723190251R00</t>
  </si>
  <si>
    <t>Vyvedení a upevnění plynovodních výpustek nástěnka na, DN 15</t>
  </si>
  <si>
    <t>723190252R00</t>
  </si>
  <si>
    <t>Vyvedení a upevnění plynovodních výpustek nástěnka na, DN 20</t>
  </si>
  <si>
    <t>723235111R00</t>
  </si>
  <si>
    <t>Kohout kulový  , mosazný, závit vnitřní-vnitřní, DN 15, PN 8, včetně dodávky materiálu</t>
  </si>
  <si>
    <t>723235112R00</t>
  </si>
  <si>
    <t>Kohout kulový  , mosazný, závit vnitřní-vnitřní, DN 20, PN 8, včetně dodávky materiálu</t>
  </si>
  <si>
    <t>723235115R00</t>
  </si>
  <si>
    <t>Kohout kulový  , mosazný, závit vnitřní-vnitřní, DN 40, PN 8, včetně dodávky materiálu</t>
  </si>
  <si>
    <t>723R3</t>
  </si>
  <si>
    <t>Plynový filtr do 0,6MPa - závitový DN20 , (před každým kotlem) montáž+dodávka</t>
  </si>
  <si>
    <t>723R4</t>
  </si>
  <si>
    <t>Akumulátor plynu atyp - DN 125, délka 1400mm, , vč.upevňovací pásoviny,atyp.stojanů,montáž+dodávka</t>
  </si>
  <si>
    <t>723239101R00</t>
  </si>
  <si>
    <t>Montáž plynovodních armatur se dvěma závity  , G 1/2"</t>
  </si>
  <si>
    <t>723239102R00</t>
  </si>
  <si>
    <t>Montáž plynovodních armatur se dvěma závity  , G 3/4"</t>
  </si>
  <si>
    <t>723239106R00</t>
  </si>
  <si>
    <t>Montáž plynovodních armatur se dvěma závity  , G 2"</t>
  </si>
  <si>
    <t>723R5</t>
  </si>
  <si>
    <t>Tlakoměr plynový D 160, 0-6kPa, spodní vývod, montáž+dodávka</t>
  </si>
  <si>
    <t>723R6</t>
  </si>
  <si>
    <t>Tlakoměrový kohout uzavírací, G1/2", mosaz , montáž+dodávka</t>
  </si>
  <si>
    <t>723R7</t>
  </si>
  <si>
    <t>Hadicové hrdlo + zátka, montáž+dodávka</t>
  </si>
  <si>
    <t>723190901R00</t>
  </si>
  <si>
    <t>Opravy plynovodního potrubí doplňkové práce  uzavření nebo otevření plynového potrubí při opravách</t>
  </si>
  <si>
    <t>723190907R00</t>
  </si>
  <si>
    <t>Opravy plynovodního potrubí doplňkové práce  odvzdušnění a napuštění plynového potrubí</t>
  </si>
  <si>
    <t>723190909R00</t>
  </si>
  <si>
    <t>Opravy plynovodního potrubí doplňkové práce  neúřední tlaková zkouška dosavadního potrubí</t>
  </si>
  <si>
    <t>Položka použita pro pomocné stavební práce spojené s montáží rozvodu plynovodu.</t>
  </si>
  <si>
    <t>Spec.723.1</t>
  </si>
  <si>
    <t>Stavební materál pro opravu po montáži plynovodu.</t>
  </si>
  <si>
    <t>900.RT4.7231</t>
  </si>
  <si>
    <t>Plynoinstalační práce neobsažené v položkách.</t>
  </si>
  <si>
    <t>998723101R00</t>
  </si>
  <si>
    <t>Přesun hmot pro vnitřní plynovod v objektech výšky do 6 m</t>
  </si>
  <si>
    <t>998723194R00</t>
  </si>
  <si>
    <t>Přesun hmot pro vnitřní plynovod příplatek k ceně za zvětšený přesun přes vymezenou největší dopravní vzdálenost  do 1000 m</t>
  </si>
  <si>
    <t>998723199R00</t>
  </si>
  <si>
    <t>Přesun hmot pro vnitřní plynovod příplatek k ceně za zvětšený přesun přes vymezenou největší dopravní vzdálenost  za každých dalších i započatých 1000 m přes 1000 m</t>
  </si>
  <si>
    <t>900.RT4.7251</t>
  </si>
  <si>
    <t>Montáž změkčovacího zařízení, včetně filtru.</t>
  </si>
  <si>
    <t>Spec.725.1</t>
  </si>
  <si>
    <t xml:space="preserve">Změkčovací zařízení </t>
  </si>
  <si>
    <t>Změkčovací zařízení pro napouštění a dopouštění vody do otopné soustavy pro výkon zdroje 80-500kW, objem naplnění 4,0-8,0m3, max. průtok při plnění 1,20m3/hod., 230V, 50Hz, dodávka vč.transformátoru na 24V.</t>
  </si>
  <si>
    <t>Spec.725.2</t>
  </si>
  <si>
    <t>Filtr závitový 20"</t>
  </si>
  <si>
    <t>Filtr závit. 20" do potrubí s kartuší, připojení 3/4", s dvěma tlakoměry, odkalením, vč. šroubení, klíče a upevnění.</t>
  </si>
  <si>
    <t>998725101R00</t>
  </si>
  <si>
    <t>Přesun hmot pro zařizovací předměty v objektech výšky do 6 m</t>
  </si>
  <si>
    <t>998725194R00</t>
  </si>
  <si>
    <t>Přesun hmot pro zařizovací předměty -  příplatek k ceně za zvětšený přesun přes vymezenou největší dopravní vzdálenost  do 1000 m</t>
  </si>
  <si>
    <t>998725199R00</t>
  </si>
  <si>
    <t>Přesun hmot pro zařizovací předměty -  příplatek k ceně za zvětšený přesun přes vymezenou největší dopravní vzdálenost  za každých dalších i započatých 1000 m přes 1000 m</t>
  </si>
  <si>
    <t>728415814R00</t>
  </si>
  <si>
    <t>Demontáž větrací nebo ventilační mřížky do průřezu 0,2 m2</t>
  </si>
  <si>
    <t>800-728</t>
  </si>
  <si>
    <t>728890811R00</t>
  </si>
  <si>
    <t>Vnitrostaveništní přemístění demontovaných hmot svislé, v objektech výšky do 6 m</t>
  </si>
  <si>
    <t>728415114R00</t>
  </si>
  <si>
    <t xml:space="preserve">Mřížky, regulátory montáž čtyřhranné větrací nebo ventilační mřížky, do průřezu 0,20 m2,  </t>
  </si>
  <si>
    <t>Spec.M24.1</t>
  </si>
  <si>
    <t>Větrací mříž 500x400mm, vč.rámu, pozinkovaná, dodávka + dovoz</t>
  </si>
  <si>
    <t>728111816R00</t>
  </si>
  <si>
    <t>Demontáž potrubí plechového čtyřhranného do průřezu 0,28 m2</t>
  </si>
  <si>
    <t>0,95+3,7+0,65</t>
  </si>
  <si>
    <t>728111116R00</t>
  </si>
  <si>
    <t>Montáž čtyřhranného plechového potrubí  do průřezu 0,28 m2</t>
  </si>
  <si>
    <t>728R1</t>
  </si>
  <si>
    <t>Oprava vzduchotechnického potrubí vč.dodávky, materiálu a kotev.prvků</t>
  </si>
  <si>
    <t>998728101R00</t>
  </si>
  <si>
    <t>Přesun hmot pro vzduchotechniku v objektech výšky do 6 m</t>
  </si>
  <si>
    <t>998728194R00</t>
  </si>
  <si>
    <t>Přesun hmot pro vzduchotechniku - příplatek k ceně za zvětšený přesun přes vymezenou největší dopravní vzdálenost do 1000 m</t>
  </si>
  <si>
    <t>998728199R00</t>
  </si>
  <si>
    <t>Přesun hmot pro vzduchotechniku - příplatek k ceně za zvětšený přesun přes vymezenou největší dopravní vzdálenost za každých dalších i započatých 1000 m přes 1000 m</t>
  </si>
  <si>
    <t>731391811R00</t>
  </si>
  <si>
    <t>Vypouštění vody z kotlů do kanalizace samospádem, o výhřevné ploše kotlů do 5 m2</t>
  </si>
  <si>
    <t>731200826R00</t>
  </si>
  <si>
    <t>Demontáž kotlů ocelových na kapalná a plynná paliva o výkonu přes 40 do 60 kW</t>
  </si>
  <si>
    <t>731890801R00</t>
  </si>
  <si>
    <t>Vnitrostaveništní přemístění demontovaných hmot umístěných ve výšce (hloubce) do 6 m</t>
  </si>
  <si>
    <t>kotelen vodorovně 100 m, umístěných ve výšce (hloubce)</t>
  </si>
  <si>
    <t>900.RT4.7311</t>
  </si>
  <si>
    <t xml:space="preserve">HZS, Práce v tarifní třídě 7 </t>
  </si>
  <si>
    <t>Položka použita pro montáž kotlů, souvisejících zařízení kotlů a spalinových cest.</t>
  </si>
  <si>
    <t>Spec.731.1</t>
  </si>
  <si>
    <t>2 nástěnné kondenzační plynové kotle, dodávka+dovoz</t>
  </si>
  <si>
    <t>2 nástěnné kondenzační plynové kotle pro montáž do prostoru, s umístěním v řadě o celk. výkonu 10,9 - 90,0kW (80/60°C), vč.topné plochy Inox, regulace spalování Lambda Pro Control, provoz závislý na vzduchu místnosti, digitální kaskádové regulace a regulace topných okruhů, s čidlem venk. teploty, anuloidu, s hydr.kaskádou, s vysoce efektivní oběh. čerpadly, modulované válcové hořáky, typová tepelná izolace.</t>
  </si>
  <si>
    <t>Spec.731.2</t>
  </si>
  <si>
    <t>Hydraulická výhybka, dodávka+dovoz</t>
  </si>
  <si>
    <t>Hydraulická výhybka, vč. spoj. soupravy a tep. izolace, podlahové konzoly, rychloodvzdušňovače a kul. kohoutu s hadicovým hrdlem pro možnost vypouštění  (odkalování), DN80/PN6.</t>
  </si>
  <si>
    <t>Spec.731.3</t>
  </si>
  <si>
    <t>Přechodová příruba, dodávka+dovoz</t>
  </si>
  <si>
    <t>Přechodová příruba z DN80 na R2 do výkonu 200kW s použitím HVDT (2kpl.).</t>
  </si>
  <si>
    <t>Spec.731.4</t>
  </si>
  <si>
    <t>Sběrné potrubí kondenzátu pro 2 kotle, dodávka+dovoz</t>
  </si>
  <si>
    <t>Sběrné potrubí kondenzátu pro 2 kotle umístěné v řadě, vč. držáků, odtokové hadice pro připojení na odvodňovací systém, spoj. hadice pro odtok kondenzátu sifonu a spoj. hadice pro odtok poj. ventilu pro každý kotel.</t>
  </si>
  <si>
    <t>Spec.731.5</t>
  </si>
  <si>
    <t>Spalinová kaskáda pro 2-kotlové zařízení, dodávka+dovoz</t>
  </si>
  <si>
    <t>Spalinová kaskáda pro 2-kotlové zařízení v instalaci v řadě pro výkon 2 x 49kW, vč. sběrače spalin a koncového kusu s odtokem kondenzátu a sifonem, 2x koleno 45°, 2x kontrolní koleno ( systémová velikost D160/110mm ).</t>
  </si>
  <si>
    <t>Spec.731.6</t>
  </si>
  <si>
    <t>Spalinová klapka D160/80mm, dodávka+dovoz</t>
  </si>
  <si>
    <t>Spec.731.7</t>
  </si>
  <si>
    <t>Revizní kus přímý - D160mm , dodávka+dovoz</t>
  </si>
  <si>
    <t>Spec.731.8</t>
  </si>
  <si>
    <t>Kouřovod - D160mm, délka 0,5m , dodávka+dovoz</t>
  </si>
  <si>
    <t>Spec.731.9</t>
  </si>
  <si>
    <t>Kouřovod - D160mm, délka 1,0m , dodávka+dovoz</t>
  </si>
  <si>
    <t>Spec.731.10</t>
  </si>
  <si>
    <t>Kouřovod - D160mm, délka 2,0m , dodávka+dovoz</t>
  </si>
  <si>
    <t>Spec.731.11</t>
  </si>
  <si>
    <t>Patní koleno s podpěrou - D 160mm, dodávka+dovoz</t>
  </si>
  <si>
    <t>Spec.731.12</t>
  </si>
  <si>
    <t>Větrací clona D 160mm, dodávka+dovoz</t>
  </si>
  <si>
    <t>Spec.731.13</t>
  </si>
  <si>
    <t>Komínový poklop nerezový s vyústěním PP-UV černá , D160mm, dodávka+dovoz</t>
  </si>
  <si>
    <t>Spec.731.14</t>
  </si>
  <si>
    <t>Universální distanční rozpěrky (balení 3ks)-D160mm, dodávka+dovoz</t>
  </si>
  <si>
    <t>balení</t>
  </si>
  <si>
    <t>900.RT5.7311</t>
  </si>
  <si>
    <t xml:space="preserve">HZS, Práce v tarifní třídě 8 </t>
  </si>
  <si>
    <t>Uvedení do provozu, seznámení s provozem, zaškolení obsluhy a propojení kabeláží.</t>
  </si>
  <si>
    <t>Práce v kotelně neobsažené v položkách.</t>
  </si>
  <si>
    <t>998731101R00</t>
  </si>
  <si>
    <t>Přesun hmot pro kotelny umístěné ve výšce (hloubce) do 6 m</t>
  </si>
  <si>
    <t>998731194R00</t>
  </si>
  <si>
    <t>Přesun hmot pro kotelny příplatek k ceně za zvětšený přesun přes vymezenou největší dopravní vzdálenost  do 1000 m</t>
  </si>
  <si>
    <t>998731199R00</t>
  </si>
  <si>
    <t>Přesun hmot pro kotelny příplatek k ceně za zvětšený přesun přes vymezenou největší dopravní vzdálenost  za každých dalších i započatých 1000 m přes 1000 m</t>
  </si>
  <si>
    <t>900.RT3.7321</t>
  </si>
  <si>
    <t xml:space="preserve">HZS, Práce v tarifní třídě 6 </t>
  </si>
  <si>
    <t>Demontáž zařízení v kotelně (mimo plynových kotlů).</t>
  </si>
  <si>
    <t>732890801R00</t>
  </si>
  <si>
    <t>Vnitrostaveništní přemístění demontovaných hmot strojoven z objektu výšky do 6 m</t>
  </si>
  <si>
    <t>vodorovně 100 m</t>
  </si>
  <si>
    <t>900.RT4.7321</t>
  </si>
  <si>
    <t>Položka použita pro montáž zařízení ve strojovně.</t>
  </si>
  <si>
    <t>Spec.732.1</t>
  </si>
  <si>
    <t>Modulární rozdělovač topných okruhů DN40, dodávka+dovoz</t>
  </si>
  <si>
    <t>Modulární rozdělovač topných okruhů DN40, 3-cestný, materiál mosaz, kvs=32,8m3/hod., přírubový, 6x horní přípojka - příruba DN40/PN6, 1x boční přípojka - příruba DN50/PN6, 1x spodní přípojka - příruba DN50/PN6 a 1x spodní vnitřní závit 1",  vč. těsnění a typové tep. izolace.</t>
  </si>
  <si>
    <t>Spec.732.2</t>
  </si>
  <si>
    <t>Montážní nástěnná konzola pro rozdělovač, dodávka+dovoz</t>
  </si>
  <si>
    <t>Montážní nástěnná konzola pro rozdělovač, vč. spoj. materiálu, sada 2 držáků, mont. vzdálenost od zdi 230mm.</t>
  </si>
  <si>
    <t>Spec.732.3</t>
  </si>
  <si>
    <t>Rychlomontážní sada bez směšovače, dodávka+dovoz</t>
  </si>
  <si>
    <t>Rychlomontážní sada bez směšovače, s oběh. čerpadlem, kulovými uzávěry a teploměry přírubová M31 - DN40, PN6 vč. tepelné izolace.</t>
  </si>
  <si>
    <t>900.RT4.7322</t>
  </si>
  <si>
    <t>Položka použita pro montáž a uvedení do provozu úpravny vody.</t>
  </si>
  <si>
    <t>Spec.732.4</t>
  </si>
  <si>
    <t>Odkalovač nečistot a kalů závit. D2M - DN50, dodávka+dovoz</t>
  </si>
  <si>
    <t>Odkalovač nečistot a kalů závit. D2M - DN50, mosaz s vnitřním magnetem, závitový.</t>
  </si>
  <si>
    <t>732339107R00</t>
  </si>
  <si>
    <t>Nádoby expanzní tlakové Montáž nádob expanzních tlakových o obsahu 140 l</t>
  </si>
  <si>
    <t>Spec.732.5</t>
  </si>
  <si>
    <t>Expanzní tlak.nádoba s membránou-140 litrů, 6 bar, dodávka+dovoz</t>
  </si>
  <si>
    <t>732R1</t>
  </si>
  <si>
    <t>Orientační štítky, montáž+dodávka+dovoz</t>
  </si>
  <si>
    <t>Práce pro zařízení kotelny (mimo kotlů) neobsažené v položkách.</t>
  </si>
  <si>
    <t>998732101R00</t>
  </si>
  <si>
    <t>Přesun hmot pro strojovny v objektech výšky do 6 m</t>
  </si>
  <si>
    <t>998732194R00</t>
  </si>
  <si>
    <t>Přesun hmot pro strojovny příplatek k ceně za zvětšený přesun přes vymezenou největší dopravní vzdálenost  do 1000 m</t>
  </si>
  <si>
    <t>998732199R00</t>
  </si>
  <si>
    <t>Přesun hmot pro strojovny příplatek k ceně za zvětšený přesun přes vymezenou největší dopravní vzdálenost  za každých dalších i započatých 1000 m přes 1000 m</t>
  </si>
  <si>
    <t>900.RT3.7331</t>
  </si>
  <si>
    <t>Demontáž potrubních rozvodů v kotelně.</t>
  </si>
  <si>
    <t>733890801R00</t>
  </si>
  <si>
    <t>Vnitrostaveništní přemístění demontovaných hmot rozvodů potrubí vodorovně do 100 m  z objektů výšky do 6 m</t>
  </si>
  <si>
    <t>733111116R00</t>
  </si>
  <si>
    <t>Potrubí z trubek závitových ocelových bezešvých, běžných, v kotelnách a strojovnách, DN 32</t>
  </si>
  <si>
    <t>733111117R00</t>
  </si>
  <si>
    <t>Potrubí z trubek závitových ocelových bezešvých, běžných, v kotelnách a strojovnách, DN 40</t>
  </si>
  <si>
    <t>733111118R00</t>
  </si>
  <si>
    <t>Potrubí z trubek závitových ocelových bezešvých, běžných, v kotelnách a strojovnách, DN 50</t>
  </si>
  <si>
    <t>733191927R00</t>
  </si>
  <si>
    <t>Opravy rozvodu potrubí z ocelových trubek závitových normálních i zesílených  navaření odbočky na dosavadní potrubí, DN 40</t>
  </si>
  <si>
    <t>733113116R00</t>
  </si>
  <si>
    <t>Potrubí z trubek závitových příplatek k ceně za zhotovení přípojky z ocelových trubek závitových,  ,  , DN 32</t>
  </si>
  <si>
    <t>733113117R00</t>
  </si>
  <si>
    <t>Potrubí z trubek závitových příplatek k ceně za zhotovení přípojky z ocelových trubek závitových,  ,  , DN 40</t>
  </si>
  <si>
    <t>733113118R00</t>
  </si>
  <si>
    <t>Potrubí z trubek závitových příplatek k ceně za zhotovení přípojky z ocelových trubek závitových,  ,  , DN 50</t>
  </si>
  <si>
    <t>733190107R00</t>
  </si>
  <si>
    <t>Tlakové zkoušky potrubí ocelových závitových, plastových, měděných přes DN 32 do DN 40</t>
  </si>
  <si>
    <t>733190108R00</t>
  </si>
  <si>
    <t>Tlakové zkoušky potrubí ocelových závitových, plastových, měděných přes DN 40 do DN 50</t>
  </si>
  <si>
    <t>Položka použita pro pomocné stavební práce spojené s montáží rozvodu potrubí - sekání, vrtání, prostupy.</t>
  </si>
  <si>
    <t>Spec.733.1</t>
  </si>
  <si>
    <t>Stavební materál pro opravu po provedení sekání, vrtání a po prostupech zdmi.</t>
  </si>
  <si>
    <t>900.RT4.7331</t>
  </si>
  <si>
    <t>Práce spojené s rozvody potrubí neobsažené v položkách.</t>
  </si>
  <si>
    <t>998733101R00</t>
  </si>
  <si>
    <t>Přesun hmot pro rozvody potrubí v objektech výšky do 6 m</t>
  </si>
  <si>
    <t>998733194R00</t>
  </si>
  <si>
    <t>Přesun hmot pro rozvody potrubí příplatek k ceně za zvětšený přesun přes vymezenou největší dopravní vzdálenost  do 1000 m</t>
  </si>
  <si>
    <t>998733199R00</t>
  </si>
  <si>
    <t>Přesun hmot pro rozvody potrubí příplatek k ceně za zvětšený přesun přes vymezenou největší dopravní vzdálenost  za každých dalších i započatých 1000 m přes 1000 m</t>
  </si>
  <si>
    <t>734209103R00</t>
  </si>
  <si>
    <t>Montáž závitové armatury s jedním závitem, G 1/2", bez dodávky materiálu</t>
  </si>
  <si>
    <t>734209115R00</t>
  </si>
  <si>
    <t>Montáž závitové armatury se dvěma závity, G 1", bez dodávky materiálu</t>
  </si>
  <si>
    <t>734109116R00</t>
  </si>
  <si>
    <t>Montáž přírubových armatur se dvěma přírubami, PN 0,6, DN 80, bez dodávky materiálu</t>
  </si>
  <si>
    <t>Práce</t>
  </si>
  <si>
    <t>734R0</t>
  </si>
  <si>
    <t>Inteligentní ultrazvukový měřič tepla Qn40, DN80-300, PN25, M-Bus s kabelem, vč. nerez jímky a snímače teploty Pt 500 s kabelem</t>
  </si>
  <si>
    <t>POL3_</t>
  </si>
  <si>
    <t>1</t>
  </si>
  <si>
    <t>734R1</t>
  </si>
  <si>
    <t>Zaslepovací příruba, montáž+dodávka</t>
  </si>
  <si>
    <t>Zaslepovací příruba (volné vývody pro rezervu na rozdělovači), vč. spoj. materiálu a těsnění, DN50/PN6.</t>
  </si>
  <si>
    <t>734261226R00</t>
  </si>
  <si>
    <t>Šroubení topenářské, přímé, mosazné, DN 32, PN 10, včetně dodávky materiálu</t>
  </si>
  <si>
    <t>734R2</t>
  </si>
  <si>
    <t>Kulový kohout se zajištěním 1", servisní k exp. nádobě, montáž+dodávka</t>
  </si>
  <si>
    <t>734291113R00</t>
  </si>
  <si>
    <t>Kohout kulový, napouštěcí a vypouštěcí, mosazný, DN 15, PN 10, včetně dodávky materiálu</t>
  </si>
  <si>
    <t>734R3</t>
  </si>
  <si>
    <t>Mezipřírubová uzavírací klapka s pákou DN 50, PN6, montáž+dodávka</t>
  </si>
  <si>
    <t>734R4</t>
  </si>
  <si>
    <t>Protipříruba DN50/PN6, montáž+dodávka</t>
  </si>
  <si>
    <t>Protipříruba DN50/PN6 + spoj. mat. a těsnění (mezipřírub. klapky).</t>
  </si>
  <si>
    <t>POL1_</t>
  </si>
  <si>
    <t>734R5</t>
  </si>
  <si>
    <t>734494213R00</t>
  </si>
  <si>
    <t>Návarek s trubkovým závitem G 1/2", včetně dodávky materiálu</t>
  </si>
  <si>
    <t>998734101R00</t>
  </si>
  <si>
    <t>Přesun hmot pro armatury v objektech výšky do 6 m</t>
  </si>
  <si>
    <t>998734194R00</t>
  </si>
  <si>
    <t>Přesun hmot pro armatury příplatek k ceně za zvětšený přesun přes vymezenou největší dopravní vzdálenost  do 1000 m</t>
  </si>
  <si>
    <t>998734199R00</t>
  </si>
  <si>
    <t>Přesun hmot pro armatury příplatek k ceně za zvětšený přesun přes vymezenou největší dopravní vzdálenost  za každých dalších i započatých 1000 m přes 1000 m</t>
  </si>
  <si>
    <t>735494811R00</t>
  </si>
  <si>
    <t>Vypuštění vody z otopných soustav bez kotlů, ohříváků, zásobníků a nádrží</t>
  </si>
  <si>
    <t>( bez kotlů, ohříváků, zásobníků a nádrží )</t>
  </si>
  <si>
    <t>735191910R00</t>
  </si>
  <si>
    <t>Ostatní opravy otopných těles napuštění vody do otopného systému včetně potrubí (bez kotle a ohříváků)  otopných těles</t>
  </si>
  <si>
    <t>767646510R00</t>
  </si>
  <si>
    <t>Montáž dveří protipožárních uzávěrů,  , jednokřídlových</t>
  </si>
  <si>
    <t>800-767</t>
  </si>
  <si>
    <t>Spec.767.1</t>
  </si>
  <si>
    <t>Ocelové protipožární dveře 800/1970mm</t>
  </si>
  <si>
    <t>Protipožární dveře 800/1970mm - pravé EI 30 DP1-C (samozavírač), falcované, plné, bez prahu, ocelový pozinkovaný hladký lakovaný plech z obou stran (vyztužený ocelový plášť s výplňí z oheň tlumící minerální izolace), otevírání klika/klika - broušený nerez, kování štítové - broušený nerez, zámek FAB, bezpečnostní tabulka. Barevný odstín RAL - určí stavebník.</t>
  </si>
  <si>
    <t>767995101R00</t>
  </si>
  <si>
    <t>Výroba a montáž atypických kovovových doplňků staveb hmotnosti do 5 kg</t>
  </si>
  <si>
    <t>Plynoinstalace : 26</t>
  </si>
  <si>
    <t>Vytápění : 45</t>
  </si>
  <si>
    <t xml:space="preserve">Spojovací a kotvící materiál </t>
  </si>
  <si>
    <t>POL12_1</t>
  </si>
  <si>
    <t>Závitové tyče, držáky, třmeny, konzole, spojovací materiál, hmoždinky, atd.</t>
  </si>
  <si>
    <t>998767101R00</t>
  </si>
  <si>
    <t>Přesun hmot pro kovové stavební doplňk. konstrukce v objektech výšky do 6 m</t>
  </si>
  <si>
    <t>998767194R00</t>
  </si>
  <si>
    <t>Přesun hmot pro kovové stavební doplňk. konstrukce příplatek k ceně za zvětšený přesun přes vymezenou největší dopravní vzdálenost  do 1000 m</t>
  </si>
  <si>
    <t>998767199R00</t>
  </si>
  <si>
    <t>Přesun hmot pro kovové stavební doplňk. konstrukce příplatek k ceně za zvětšený přesun přes vymezenou největší dopravní vzdálenost  za každých dalších i započatých 1000 m přes 1000 m</t>
  </si>
  <si>
    <t>777615213RT1</t>
  </si>
  <si>
    <t>Nátěr epoxidový, podlah betonových, 2 x</t>
  </si>
  <si>
    <t>800-773</t>
  </si>
  <si>
    <t>Protiskluzová dvousložková epoxidová barva na betonové podlahy. Protiskluzová, odolná proti olejům a chemikáliím. Vykazuje vysokou odolnost proti oděru, dobrou přilnavost k podkladu a omyvatelnost.</t>
  </si>
  <si>
    <t>998777101R00</t>
  </si>
  <si>
    <t>Přesun hmot pro podlahy syntetické v objektech výšky do 6 m</t>
  </si>
  <si>
    <t>998777194R00</t>
  </si>
  <si>
    <t>Přesun hmot pro podlahy syntetické příplatek k ceně za zvětšený přesun přes vymezenou největší dopravní vzdálenost  do 1000 m</t>
  </si>
  <si>
    <t>998777199R00</t>
  </si>
  <si>
    <t>Přesun hmot pro podlahy syntetické příplatek k ceně za zvětšený přesun přes vymezenou největší dopravní vzdálenost  za každých dalších i započatých 1000 m přes 1000 m</t>
  </si>
  <si>
    <t>783201831R00</t>
  </si>
  <si>
    <t>Odstranění nátěrů z kovových doplňk.konstrukcí chemickými odstranovači</t>
  </si>
  <si>
    <t>800-783</t>
  </si>
  <si>
    <t>Schodiště s plošinou+10% : ((1,35*1,05+0,75*1,1+0,75*1,4)*2+(2,25*0,1)*2)*1,1</t>
  </si>
  <si>
    <t>((1,35+0,75*2)*0,18+0,75*0,11+0,32*1,7)*1,1</t>
  </si>
  <si>
    <t>(12*0,125+5*0,19)*1,1</t>
  </si>
  <si>
    <t>Poklop šachty : 0,65*0,65*2*1,2</t>
  </si>
  <si>
    <t>Potrubí VZT+10% : 5,3*2,2*1,1</t>
  </si>
  <si>
    <t>783904811R00</t>
  </si>
  <si>
    <t>Ostatní práce odrezivění kovových konstrukcí</t>
  </si>
  <si>
    <t>783903811R00</t>
  </si>
  <si>
    <t>Ostatní práce odmaštění chemickými rozpuštědly</t>
  </si>
  <si>
    <t>783224900R00</t>
  </si>
  <si>
    <t xml:space="preserve">Údržba nátěrů doplňkových konstrukcí, syntetické jednonásobné s 1x emailováním,  </t>
  </si>
  <si>
    <t>na vzduchu schnoucích</t>
  </si>
  <si>
    <t>783225900R00</t>
  </si>
  <si>
    <t xml:space="preserve">Údržba nátěrů doplňkových konstrukcí, syntetické 1x emailováním,  </t>
  </si>
  <si>
    <t>783R1</t>
  </si>
  <si>
    <t>Příplatek za antikorozní nátěr syntetický</t>
  </si>
  <si>
    <t>783424140R00</t>
  </si>
  <si>
    <t>Nátěry potrubí a armatur syntetické potrubí, do DN 50 mm, dvojnásobné se základním nátěrem</t>
  </si>
  <si>
    <t>na vzduchu schnoucí</t>
  </si>
  <si>
    <t>783425150R00</t>
  </si>
  <si>
    <t>Nátěry potrubí a armatur syntetické potrubí, do DN 100 mm, dvojnásobné se základním nátěrem</t>
  </si>
  <si>
    <t>783424740R00</t>
  </si>
  <si>
    <t>Nátěry potrubí a armatur syntetické potrubí, do DN 50 mm, základní</t>
  </si>
  <si>
    <t>24*2</t>
  </si>
  <si>
    <t>783425750R00</t>
  </si>
  <si>
    <t>Nátěry potrubí a armatur syntetické potrubí, do DN 100 mm, základní</t>
  </si>
  <si>
    <t>26*2</t>
  </si>
  <si>
    <t>784401802R00</t>
  </si>
  <si>
    <t>Odstranění maleb obroušením s oprášením, v místnostech přes 3,8 m do 5 m</t>
  </si>
  <si>
    <t>800-784</t>
  </si>
  <si>
    <t>Kotelna : (16,545+67,5925)/100*70</t>
  </si>
  <si>
    <t>784403802R00</t>
  </si>
  <si>
    <t>Odstranění maleb úplným omytím na sádrové omítce, v místnostech přes 3,8 m do 5 m</t>
  </si>
  <si>
    <t>784401801R00</t>
  </si>
  <si>
    <t>Odstranění maleb obroušením s oprášením, v místnostech do 3,8 m</t>
  </si>
  <si>
    <t>(2,1+4,2)*2*2,45+(0,35*2)*2+(0,05+0,1)*2*2+(0,9+0,6)*2*0,3</t>
  </si>
  <si>
    <t>784403801R00</t>
  </si>
  <si>
    <t>Odstranění maleb úplným omytím na sádrové omítce, v místnostech do 3,8 m</t>
  </si>
  <si>
    <t>784121101R00</t>
  </si>
  <si>
    <t>Příprava povrchu Penetrace (napouštění) podkladu akrylát, jednonásobná</t>
  </si>
  <si>
    <t>84,1375+38,75</t>
  </si>
  <si>
    <t>784125312R00</t>
  </si>
  <si>
    <t>Malby z malířských směsí protiplísňové,  , bílé, dvojnásobné</t>
  </si>
  <si>
    <t>M21101.1</t>
  </si>
  <si>
    <t>Demontáž stávajícího rozvaděče, úprava/doplnění, zpětná montáž</t>
  </si>
  <si>
    <t>Demontáž stávajícího rozvaděče, úprava/doplnění dle schema rozvaděče a popisu v TZ, opětovná montáž rozvaděče.</t>
  </si>
  <si>
    <t>M21101.3</t>
  </si>
  <si>
    <t>Podružná ochranná přípojnice MET v kotelně</t>
  </si>
  <si>
    <t>M21201.1</t>
  </si>
  <si>
    <t>Svítidlo A - přisazené LED svítidlo 33W, montáž a dodávka</t>
  </si>
  <si>
    <t>A - LED přisazené svítidlo, 33W, 5500lm, 145lm/W, 4000K, IP66, difuzor - translucentní polykarbonát (PC), UV stabilní, nárazuvzdorný.</t>
  </si>
  <si>
    <t>M21201.2</t>
  </si>
  <si>
    <t>Svítidlo N1 - LED nouzové svítidlo 3W, montáž a dodávka</t>
  </si>
  <si>
    <t>N1 - LED nouzové svítidlo, vč. nouz. modulu 1h., 3W, 360lm, 120lm/W, IP65, univerzální optika.</t>
  </si>
  <si>
    <t>M21201.3</t>
  </si>
  <si>
    <t>NP1 - LED nouzové svítidlo s piktogramem 2W, montáž a dodávka</t>
  </si>
  <si>
    <t>NP1 - LED nouzové svítidlo s piktogramem, vč. nouz. modulu 1h., 2W, 150lm, 75lm/W, IP65, difuzor - opalizovaný polykarbonát, UV stabilní.</t>
  </si>
  <si>
    <t>M21301.1</t>
  </si>
  <si>
    <t>Spínač řaz. 1, IP44, 250V/10A, montáž a dodávka</t>
  </si>
  <si>
    <t>M21301.2</t>
  </si>
  <si>
    <t>Tlačítko TOTAL STOP, přisazené IP44, montáž a dodávka</t>
  </si>
  <si>
    <t>Tlačítkový spínač s aretací, IP44, v provedení proti nechtěnému zneužití - stop tlačítko.</t>
  </si>
  <si>
    <t>M21301.3</t>
  </si>
  <si>
    <t>Zásuvka 2P+PE, přisazená, IP44, 16A/230V, montáž a dodávka</t>
  </si>
  <si>
    <t>M21301.4</t>
  </si>
  <si>
    <t>Demontáž a následná montáž stáv. komunik. modulu</t>
  </si>
  <si>
    <t>Demontáž a následná montáž stávajícího komunikačního modulu pro dálkový přenos informací, odpojení a následné zapojení v rozvaděči silnoproudu, demontáž stávající kabeláže, vč. kabelové trasy.</t>
  </si>
  <si>
    <t>M21301.5</t>
  </si>
  <si>
    <t>Demontáž a následná montáž stáv.čidla havarijní , teploty</t>
  </si>
  <si>
    <t>Demontáž a následná montáž stávajícího čidla havarijní teploty, odpojení a následné zapojení v rozvaděči silnoproudu, demontáž stávající kabeláže, vč. kabelové trasy.</t>
  </si>
  <si>
    <t>M21301.6</t>
  </si>
  <si>
    <t>Demontáž a následná montáž stáv.čidla úniku plynu</t>
  </si>
  <si>
    <t>Demontáž a následná montáž stávajícího čidla úniku plynu, odpojení a následné zapojení v rozvaděči silnoproudu, demontáž stávající kabeláže, vč. kabelové trasy.</t>
  </si>
  <si>
    <t>M21301.7</t>
  </si>
  <si>
    <t>Demontáž a následná montáž stáv.čidla zaplavení</t>
  </si>
  <si>
    <t>Demontáž a následná montáž stávajícího čidla zaplavení, odpojení a následné zapojení v rozvaděči silnoproudu, demontáž stávající kabeláže, vč. kabelové trasy.</t>
  </si>
  <si>
    <t>M21401.1</t>
  </si>
  <si>
    <t>Instalační krabice rozbočné, včetně svorek a víček, vč. příp. kotvícího materiálu,  montáž a dodávka</t>
  </si>
  <si>
    <t>M21401.2</t>
  </si>
  <si>
    <t>Trubka tuhá, PVC, D=20 mm, montáž a dodávka</t>
  </si>
  <si>
    <t>Trubka tuhá, PVC, D=20 mm, vč. spojek, příchytek, kolen, kotvícího materiálu. Střední mechanické namáhání.</t>
  </si>
  <si>
    <t>M21401.3</t>
  </si>
  <si>
    <t>Trubka ohebná, PVC, D=20 mm, montáž a dodávka</t>
  </si>
  <si>
    <t>M21401.4</t>
  </si>
  <si>
    <t>Oceloplechový žlab 50/50 - montáž a dodávka</t>
  </si>
  <si>
    <t>Oceloplechový žlab 50/50, vč. spojek, příchytek, kolen, kotvícího materiálu, závěsů, výložníků.</t>
  </si>
  <si>
    <t>M21401.5</t>
  </si>
  <si>
    <t>Svorky ochranného pospojování + CU pásek, montáž a dodávka</t>
  </si>
  <si>
    <t>M21401.6</t>
  </si>
  <si>
    <t>Demontáž stávající elektroinstalace</t>
  </si>
  <si>
    <t>Demontáž stávající elektroinstalace - cca. 150m kabeláže, 15m kabelového roštu, 20m PVC lišty, 2x svítidlo, 2x ovladač, 5x zásuvka, 10x instalační krabice.</t>
  </si>
  <si>
    <t>M21601.1</t>
  </si>
  <si>
    <t>Kabel s Cu jádrem CYKY-O 3x1,5, montáž a dodávka</t>
  </si>
  <si>
    <t>M21601.2</t>
  </si>
  <si>
    <t>Kabel s Cu jádrem CYKY-J 3x1,5, montáž a dodávka</t>
  </si>
  <si>
    <t>M21601.3</t>
  </si>
  <si>
    <t>Kabel s Cu jádrem CYKY-J 3x2,5, montáž a dodávka</t>
  </si>
  <si>
    <t>M21601.4</t>
  </si>
  <si>
    <t>Kabel s Cu jádrem CYKY-J 5x1,5, montáž a dodávka</t>
  </si>
  <si>
    <t>M21601.5</t>
  </si>
  <si>
    <t>Kabel s Cu jádrem CYSY-J 5x1,5, montáž a dodávka</t>
  </si>
  <si>
    <t>M21601.6</t>
  </si>
  <si>
    <t>Celoplastový vodič s Cu jádrem, CY 10mm2 zž, montáž a dodávka</t>
  </si>
  <si>
    <t>M21701.1</t>
  </si>
  <si>
    <t>Drobný montážní materiál - montáž a dodávka</t>
  </si>
  <si>
    <t>Stahovací pásky, sádra, hmoždinky, šrouby, hřebíky, izolační pásky, kotvící materíál …</t>
  </si>
  <si>
    <t>M21701.2</t>
  </si>
  <si>
    <t>Doprava všech materiálů a vybavení</t>
  </si>
  <si>
    <t>M21701.3</t>
  </si>
  <si>
    <t>Závěrečná měření, kontrola a nastavení prvků, měření signálů</t>
  </si>
  <si>
    <t>M21701.4</t>
  </si>
  <si>
    <t>Školení obsluhy</t>
  </si>
  <si>
    <t>M21701.5</t>
  </si>
  <si>
    <t>Připojení inteligentního ultrazvukového meříče tepla</t>
  </si>
  <si>
    <t>Stavební pomocné práce - drážkování ve zdi, vysekání otvorů ve zdi, vrtání otvorů ve zdi, zazdění, průrazy skrz zdi, stropem atd.</t>
  </si>
  <si>
    <t>Spec.M21.1</t>
  </si>
  <si>
    <t>Stavební materál pro pomocné stavební práce spojené s montáží elektroinstalace.</t>
  </si>
  <si>
    <t>900      R23</t>
  </si>
  <si>
    <t>Hodinové zúčtovací sazby elektromontér, tarifní třída 6</t>
  </si>
  <si>
    <t>Elektromontážní práce neobsažené v položkách.</t>
  </si>
  <si>
    <t>005121010R</t>
  </si>
  <si>
    <t>Vybudování zařízení staveniště</t>
  </si>
  <si>
    <t>Soubor</t>
  </si>
  <si>
    <t>POL99_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</si>
  <si>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</si>
  <si>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</si>
  <si>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</si>
  <si>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</si>
  <si>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</si>
  <si>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</si>
  <si>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</si>
  <si>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005124010R</t>
  </si>
  <si>
    <t>Koordinační činnost</t>
  </si>
  <si>
    <t>005211010R</t>
  </si>
  <si>
    <t>Předání a převzetí staveniště</t>
  </si>
  <si>
    <t>005211080R</t>
  </si>
  <si>
    <t xml:space="preserve">Bezpečnostní a hygienická opatření na staveništi </t>
  </si>
  <si>
    <t>den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</si>
  <si>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</si>
  <si>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Zajištění pronájmu buňky TOI-TOI.</t>
  </si>
  <si>
    <t>Pronájem buňky TOI-TOI.</t>
  </si>
  <si>
    <t>220890202R00</t>
  </si>
  <si>
    <t>Revize</t>
  </si>
  <si>
    <t>Náklady spojené s provedením všech technickými normami předepsaných zkoušek a revizí stavebních konstrukcí nebo stavebních prací. (Revize spalinových cest, revize elektroinstalace, tlaková zkouška a revize plynu, topná zkouška atd.)</t>
  </si>
  <si>
    <t>00524 R</t>
  </si>
  <si>
    <t>Předání a převzetí díla</t>
  </si>
  <si>
    <t>Kompletace dokladové části stavby k předání a převzetí stavby. Doklady o vlastnostech materiálů, o provedených zkouškách a měření, o výchozích kontrolách provozuschopnosti, o zaškolení obsluhy, revizní zprávy s výsledkem - bez závad, doklady o oprávnění k provádění prací, doklady o likvidaci odpadů, návody k obsluze, kopie záručních listů - 2x tištěné a 1x na CD nosiči v elektronické podobě.</t>
  </si>
  <si>
    <t>005241010R</t>
  </si>
  <si>
    <t xml:space="preserve">Dokumentace skutečného provedení 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</si>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</sst>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rgb="FFDF7000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19" fillId="0" borderId="0" xfId="0" applyNumberFormat="1" applyFont="1" applyAlignment="1">
      <alignment horizontal="center" vertical="top" wrapText="1" shrinkToFit="1"/>
    </xf>
    <xf numFmtId="165" fontId="19" fillId="0" borderId="0" xfId="0" applyNumberFormat="1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20" fillId="0" borderId="0" xfId="0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165" fontId="19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6" t="s">
        <v>39</v>
      </c>
      <c r="B2" s="196"/>
      <c r="C2" s="196"/>
      <c r="D2" s="196"/>
      <c r="E2" s="196"/>
      <c r="F2" s="196"/>
      <c r="G2" s="196"/>
    </row>
  </sheetData>
  <sheetProtection algorithmName="SHA-512" hashValue="abYRYWfIu0zGcfBAdW9hxbNTzmrZ+HW3m6nOQUVkTG/7m9gtlc3mVgx6RizEiSzwwPTLJU77zCwvNCbc03VSXQ==" saltValue="N2LiiMlqWFof7s4YTMSc4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4"/>
  <sheetViews>
    <sheetView showGridLines="0" tabSelected="1" topLeftCell="B1" zoomScaleNormal="100" zoomScaleSheetLayoutView="75" workbookViewId="0">
      <selection activeCell="I12" sqref="I1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2" t="s">
        <v>41</v>
      </c>
      <c r="C1" s="233"/>
      <c r="D1" s="233"/>
      <c r="E1" s="233"/>
      <c r="F1" s="233"/>
      <c r="G1" s="233"/>
      <c r="H1" s="233"/>
      <c r="I1" s="233"/>
      <c r="J1" s="234"/>
    </row>
    <row r="2" spans="1:15" ht="36" customHeight="1" x14ac:dyDescent="0.2">
      <c r="A2" s="2"/>
      <c r="B2" s="78" t="s">
        <v>22</v>
      </c>
      <c r="C2" s="79"/>
      <c r="D2" s="80" t="s">
        <v>43</v>
      </c>
      <c r="E2" s="238" t="s">
        <v>44</v>
      </c>
      <c r="F2" s="239"/>
      <c r="G2" s="239"/>
      <c r="H2" s="239"/>
      <c r="I2" s="239"/>
      <c r="J2" s="240"/>
      <c r="O2" s="1"/>
    </row>
    <row r="3" spans="1:15" ht="27" customHeight="1" x14ac:dyDescent="0.2">
      <c r="A3" s="2"/>
      <c r="B3" s="81" t="s">
        <v>45</v>
      </c>
      <c r="C3" s="79"/>
      <c r="D3" s="82" t="s">
        <v>43</v>
      </c>
      <c r="E3" s="241" t="s">
        <v>44</v>
      </c>
      <c r="F3" s="242"/>
      <c r="G3" s="242"/>
      <c r="H3" s="242"/>
      <c r="I3" s="242"/>
      <c r="J3" s="243"/>
    </row>
    <row r="4" spans="1:15" ht="23.25" customHeight="1" x14ac:dyDescent="0.2">
      <c r="A4" s="76">
        <v>2786</v>
      </c>
      <c r="B4" s="83" t="s">
        <v>46</v>
      </c>
      <c r="C4" s="84"/>
      <c r="D4" s="85" t="s">
        <v>43</v>
      </c>
      <c r="E4" s="221" t="s">
        <v>44</v>
      </c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42</v>
      </c>
      <c r="D5" s="226" t="s">
        <v>47</v>
      </c>
      <c r="E5" s="227"/>
      <c r="F5" s="227"/>
      <c r="G5" s="227"/>
      <c r="H5" s="18" t="s">
        <v>40</v>
      </c>
      <c r="I5" s="86" t="s">
        <v>51</v>
      </c>
      <c r="J5" s="8"/>
    </row>
    <row r="6" spans="1:15" ht="15.75" customHeight="1" x14ac:dyDescent="0.2">
      <c r="A6" s="2"/>
      <c r="B6" s="28"/>
      <c r="C6" s="55"/>
      <c r="D6" s="228" t="s">
        <v>48</v>
      </c>
      <c r="E6" s="229"/>
      <c r="F6" s="229"/>
      <c r="G6" s="229"/>
      <c r="H6" s="18" t="s">
        <v>34</v>
      </c>
      <c r="I6" s="86" t="s">
        <v>52</v>
      </c>
      <c r="J6" s="8"/>
    </row>
    <row r="7" spans="1:15" ht="15.75" customHeight="1" x14ac:dyDescent="0.2">
      <c r="A7" s="2"/>
      <c r="B7" s="29"/>
      <c r="C7" s="56"/>
      <c r="D7" s="77" t="s">
        <v>50</v>
      </c>
      <c r="E7" s="230" t="s">
        <v>49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5"/>
      <c r="E11" s="245"/>
      <c r="F11" s="245"/>
      <c r="G11" s="245"/>
      <c r="H11" s="18" t="s">
        <v>40</v>
      </c>
      <c r="I11" s="87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34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4"/>
      <c r="F15" s="244"/>
      <c r="G15" s="246"/>
      <c r="H15" s="246"/>
      <c r="I15" s="246" t="s">
        <v>29</v>
      </c>
      <c r="J15" s="247"/>
    </row>
    <row r="16" spans="1:15" ht="23.25" customHeight="1" x14ac:dyDescent="0.2">
      <c r="A16" s="141" t="s">
        <v>24</v>
      </c>
      <c r="B16" s="38" t="s">
        <v>24</v>
      </c>
      <c r="C16" s="62"/>
      <c r="D16" s="63"/>
      <c r="E16" s="209"/>
      <c r="F16" s="210"/>
      <c r="G16" s="209"/>
      <c r="H16" s="210"/>
      <c r="I16" s="209">
        <f>SUMIF(F53:F80,A16,I53:I80)+SUMIF(F53:F80,"PSU",I53:I80)</f>
        <v>0</v>
      </c>
      <c r="J16" s="211"/>
    </row>
    <row r="17" spans="1:10" ht="23.25" customHeight="1" x14ac:dyDescent="0.2">
      <c r="A17" s="141" t="s">
        <v>25</v>
      </c>
      <c r="B17" s="38" t="s">
        <v>25</v>
      </c>
      <c r="C17" s="62"/>
      <c r="D17" s="63"/>
      <c r="E17" s="209"/>
      <c r="F17" s="210"/>
      <c r="G17" s="209"/>
      <c r="H17" s="210"/>
      <c r="I17" s="209">
        <f>SUMIF(F53:F80,A17,I53:I80)</f>
        <v>0</v>
      </c>
      <c r="J17" s="211"/>
    </row>
    <row r="18" spans="1:10" ht="23.25" customHeight="1" x14ac:dyDescent="0.2">
      <c r="A18" s="141" t="s">
        <v>26</v>
      </c>
      <c r="B18" s="38" t="s">
        <v>26</v>
      </c>
      <c r="C18" s="62"/>
      <c r="D18" s="63"/>
      <c r="E18" s="209"/>
      <c r="F18" s="210"/>
      <c r="G18" s="209"/>
      <c r="H18" s="210"/>
      <c r="I18" s="209">
        <f>SUMIF(F53:F80,A18,I53:I80)</f>
        <v>0</v>
      </c>
      <c r="J18" s="211"/>
    </row>
    <row r="19" spans="1:10" ht="23.25" customHeight="1" x14ac:dyDescent="0.2">
      <c r="A19" s="141" t="s">
        <v>120</v>
      </c>
      <c r="B19" s="38" t="s">
        <v>27</v>
      </c>
      <c r="C19" s="62"/>
      <c r="D19" s="63"/>
      <c r="E19" s="209"/>
      <c r="F19" s="210"/>
      <c r="G19" s="209"/>
      <c r="H19" s="210"/>
      <c r="I19" s="209">
        <f>SUMIF(F53:F80,A19,I53:I80)</f>
        <v>0</v>
      </c>
      <c r="J19" s="211"/>
    </row>
    <row r="20" spans="1:10" ht="23.25" customHeight="1" x14ac:dyDescent="0.2">
      <c r="A20" s="141" t="s">
        <v>121</v>
      </c>
      <c r="B20" s="38" t="s">
        <v>28</v>
      </c>
      <c r="C20" s="62"/>
      <c r="D20" s="63"/>
      <c r="E20" s="209"/>
      <c r="F20" s="210"/>
      <c r="G20" s="209"/>
      <c r="H20" s="210"/>
      <c r="I20" s="209">
        <f>SUMIF(F53:F80,A20,I53:I80)</f>
        <v>0</v>
      </c>
      <c r="J20" s="211"/>
    </row>
    <row r="21" spans="1:10" ht="23.25" customHeight="1" x14ac:dyDescent="0.2">
      <c r="A21" s="2"/>
      <c r="B21" s="48" t="s">
        <v>29</v>
      </c>
      <c r="C21" s="64"/>
      <c r="D21" s="65"/>
      <c r="E21" s="212"/>
      <c r="F21" s="248"/>
      <c r="G21" s="212"/>
      <c r="H21" s="248"/>
      <c r="I21" s="212">
        <f>SUM(I16:J20)</f>
        <v>0</v>
      </c>
      <c r="J21" s="213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07">
        <f>ZakladDPHSniVypocet</f>
        <v>0</v>
      </c>
      <c r="H23" s="208"/>
      <c r="I23" s="20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05">
        <f>IF(A24&gt;50, ROUNDUP(A23, 0), ROUNDDOWN(A23, 0))</f>
        <v>0</v>
      </c>
      <c r="H24" s="206"/>
      <c r="I24" s="20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7">
        <f>ZakladDPHZaklVypocet</f>
        <v>0</v>
      </c>
      <c r="H25" s="208"/>
      <c r="I25" s="20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5">
        <f>IF(A26&gt;50, ROUNDUP(A25, 0), ROUNDDOWN(A25, 0))</f>
        <v>0</v>
      </c>
      <c r="H26" s="236"/>
      <c r="I26" s="236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7">
        <f>CenaCelkem-(ZakladDPHSni+DPHSni+ZakladDPHZakl+DPHZakl)</f>
        <v>0</v>
      </c>
      <c r="H27" s="237"/>
      <c r="I27" s="237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23</v>
      </c>
      <c r="C28" s="115"/>
      <c r="D28" s="115"/>
      <c r="E28" s="116"/>
      <c r="F28" s="117"/>
      <c r="G28" s="215">
        <f>ZakladDPHSniVypocet+ZakladDPHZaklVypocet</f>
        <v>0</v>
      </c>
      <c r="H28" s="215"/>
      <c r="I28" s="215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35</v>
      </c>
      <c r="C29" s="119"/>
      <c r="D29" s="119"/>
      <c r="E29" s="119"/>
      <c r="F29" s="120"/>
      <c r="G29" s="214">
        <f>IF(A29&gt;50, ROUNDUP(A27, 0), ROUNDDOWN(A27, 0))</f>
        <v>0</v>
      </c>
      <c r="H29" s="214"/>
      <c r="I29" s="214"/>
      <c r="J29" s="121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 t="s">
        <v>53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6"/>
      <c r="E34" s="217"/>
      <c r="G34" s="218"/>
      <c r="H34" s="219"/>
      <c r="I34" s="219"/>
      <c r="J34" s="25"/>
    </row>
    <row r="35" spans="1:10" ht="12.75" customHeight="1" x14ac:dyDescent="0.2">
      <c r="A35" s="2"/>
      <c r="B35" s="2"/>
      <c r="D35" s="204" t="s">
        <v>2</v>
      </c>
      <c r="E35" s="20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54</v>
      </c>
      <c r="C39" s="199"/>
      <c r="D39" s="199"/>
      <c r="E39" s="199"/>
      <c r="F39" s="101">
        <f>'01 01 Pol'!AE517</f>
        <v>0</v>
      </c>
      <c r="G39" s="102">
        <f>'01 01 Pol'!AF517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0">
        <v>2</v>
      </c>
      <c r="B40" s="105"/>
      <c r="C40" s="200" t="s">
        <v>55</v>
      </c>
      <c r="D40" s="200"/>
      <c r="E40" s="200"/>
      <c r="F40" s="106"/>
      <c r="G40" s="107"/>
      <c r="H40" s="107">
        <f>(F40*SazbaDPH1/100)+(G40*SazbaDPH2/100)</f>
        <v>0</v>
      </c>
      <c r="I40" s="107"/>
      <c r="J40" s="108"/>
    </row>
    <row r="41" spans="1:10" ht="25.5" hidden="1" customHeight="1" x14ac:dyDescent="0.2">
      <c r="A41" s="90">
        <v>2</v>
      </c>
      <c r="B41" s="105" t="s">
        <v>43</v>
      </c>
      <c r="C41" s="200" t="s">
        <v>44</v>
      </c>
      <c r="D41" s="200"/>
      <c r="E41" s="200"/>
      <c r="F41" s="106">
        <f>'01 01 Pol'!AE517</f>
        <v>0</v>
      </c>
      <c r="G41" s="107">
        <f>'01 01 Pol'!AF517</f>
        <v>0</v>
      </c>
      <c r="H41" s="107">
        <f>(F41*SazbaDPH1/100)+(G41*SazbaDPH2/100)</f>
        <v>0</v>
      </c>
      <c r="I41" s="107">
        <f>F41+G41+H41</f>
        <v>0</v>
      </c>
      <c r="J41" s="108" t="str">
        <f>IF(CenaCelkemVypocet=0,"",I41/CenaCelkemVypocet*100)</f>
        <v/>
      </c>
    </row>
    <row r="42" spans="1:10" ht="25.5" hidden="1" customHeight="1" x14ac:dyDescent="0.2">
      <c r="A42" s="90">
        <v>3</v>
      </c>
      <c r="B42" s="109" t="s">
        <v>43</v>
      </c>
      <c r="C42" s="199" t="s">
        <v>44</v>
      </c>
      <c r="D42" s="199"/>
      <c r="E42" s="199"/>
      <c r="F42" s="110">
        <f>'01 01 Pol'!AE517</f>
        <v>0</v>
      </c>
      <c r="G42" s="103">
        <f>'01 01 Pol'!AF517</f>
        <v>0</v>
      </c>
      <c r="H42" s="103">
        <f>(F42*SazbaDPH1/100)+(G42*SazbaDPH2/100)</f>
        <v>0</v>
      </c>
      <c r="I42" s="103">
        <f>F42+G42+H42</f>
        <v>0</v>
      </c>
      <c r="J42" s="104" t="str">
        <f>IF(CenaCelkemVypocet=0,"",I42/CenaCelkemVypocet*100)</f>
        <v/>
      </c>
    </row>
    <row r="43" spans="1:10" ht="25.5" hidden="1" customHeight="1" x14ac:dyDescent="0.2">
      <c r="A43" s="90"/>
      <c r="B43" s="201" t="s">
        <v>56</v>
      </c>
      <c r="C43" s="202"/>
      <c r="D43" s="202"/>
      <c r="E43" s="203"/>
      <c r="F43" s="111">
        <f>SUMIF(A39:A42,"=1",F39:F42)</f>
        <v>0</v>
      </c>
      <c r="G43" s="112">
        <f>SUMIF(A39:A42,"=1",G39:G42)</f>
        <v>0</v>
      </c>
      <c r="H43" s="112">
        <f>SUMIF(A39:A42,"=1",H39:H42)</f>
        <v>0</v>
      </c>
      <c r="I43" s="112">
        <f>SUMIF(A39:A42,"=1",I39:I42)</f>
        <v>0</v>
      </c>
      <c r="J43" s="113">
        <f>SUMIF(A39:A42,"=1",J39:J42)</f>
        <v>0</v>
      </c>
    </row>
    <row r="45" spans="1:10" x14ac:dyDescent="0.2">
      <c r="A45" t="s">
        <v>58</v>
      </c>
      <c r="B45" t="s">
        <v>59</v>
      </c>
    </row>
    <row r="46" spans="1:10" x14ac:dyDescent="0.2">
      <c r="A46" t="s">
        <v>60</v>
      </c>
      <c r="B46" t="s">
        <v>61</v>
      </c>
    </row>
    <row r="47" spans="1:10" x14ac:dyDescent="0.2">
      <c r="A47" t="s">
        <v>62</v>
      </c>
      <c r="B47" t="s">
        <v>63</v>
      </c>
    </row>
    <row r="50" spans="1:10" ht="15.75" x14ac:dyDescent="0.25">
      <c r="B50" s="122" t="s">
        <v>64</v>
      </c>
    </row>
    <row r="52" spans="1:10" ht="25.5" customHeight="1" x14ac:dyDescent="0.2">
      <c r="A52" s="124"/>
      <c r="B52" s="127" t="s">
        <v>17</v>
      </c>
      <c r="C52" s="127" t="s">
        <v>5</v>
      </c>
      <c r="D52" s="128"/>
      <c r="E52" s="128"/>
      <c r="F52" s="129" t="s">
        <v>65</v>
      </c>
      <c r="G52" s="129"/>
      <c r="H52" s="129"/>
      <c r="I52" s="129" t="s">
        <v>29</v>
      </c>
      <c r="J52" s="129" t="s">
        <v>0</v>
      </c>
    </row>
    <row r="53" spans="1:10" ht="36.75" customHeight="1" x14ac:dyDescent="0.2">
      <c r="A53" s="125"/>
      <c r="B53" s="130" t="s">
        <v>66</v>
      </c>
      <c r="C53" s="197" t="s">
        <v>67</v>
      </c>
      <c r="D53" s="198"/>
      <c r="E53" s="198"/>
      <c r="F53" s="137" t="s">
        <v>24</v>
      </c>
      <c r="G53" s="138"/>
      <c r="H53" s="138"/>
      <c r="I53" s="138">
        <f>'01 01 Pol'!G8</f>
        <v>0</v>
      </c>
      <c r="J53" s="134" t="str">
        <f>IF(I81=0,"",I53/I81*100)</f>
        <v/>
      </c>
    </row>
    <row r="54" spans="1:10" ht="36.75" customHeight="1" x14ac:dyDescent="0.2">
      <c r="A54" s="125"/>
      <c r="B54" s="130" t="s">
        <v>68</v>
      </c>
      <c r="C54" s="197" t="s">
        <v>69</v>
      </c>
      <c r="D54" s="198"/>
      <c r="E54" s="198"/>
      <c r="F54" s="137" t="s">
        <v>24</v>
      </c>
      <c r="G54" s="138"/>
      <c r="H54" s="138"/>
      <c r="I54" s="138">
        <f>'01 01 Pol'!G16</f>
        <v>0</v>
      </c>
      <c r="J54" s="134" t="str">
        <f>IF(I81=0,"",I54/I81*100)</f>
        <v/>
      </c>
    </row>
    <row r="55" spans="1:10" ht="36.75" customHeight="1" x14ac:dyDescent="0.2">
      <c r="A55" s="125"/>
      <c r="B55" s="130" t="s">
        <v>70</v>
      </c>
      <c r="C55" s="197" t="s">
        <v>71</v>
      </c>
      <c r="D55" s="198"/>
      <c r="E55" s="198"/>
      <c r="F55" s="137" t="s">
        <v>24</v>
      </c>
      <c r="G55" s="138"/>
      <c r="H55" s="138"/>
      <c r="I55" s="138">
        <f>'01 01 Pol'!G30</f>
        <v>0</v>
      </c>
      <c r="J55" s="134" t="str">
        <f>IF(I81=0,"",I55/I81*100)</f>
        <v/>
      </c>
    </row>
    <row r="56" spans="1:10" ht="36.75" customHeight="1" x14ac:dyDescent="0.2">
      <c r="A56" s="125"/>
      <c r="B56" s="130" t="s">
        <v>72</v>
      </c>
      <c r="C56" s="197" t="s">
        <v>73</v>
      </c>
      <c r="D56" s="198"/>
      <c r="E56" s="198"/>
      <c r="F56" s="137" t="s">
        <v>24</v>
      </c>
      <c r="G56" s="138"/>
      <c r="H56" s="138"/>
      <c r="I56" s="138">
        <f>'01 01 Pol'!G46</f>
        <v>0</v>
      </c>
      <c r="J56" s="134" t="str">
        <f>IF(I81=0,"",I56/I81*100)</f>
        <v/>
      </c>
    </row>
    <row r="57" spans="1:10" ht="36.75" customHeight="1" x14ac:dyDescent="0.2">
      <c r="A57" s="125"/>
      <c r="B57" s="130" t="s">
        <v>74</v>
      </c>
      <c r="C57" s="197" t="s">
        <v>75</v>
      </c>
      <c r="D57" s="198"/>
      <c r="E57" s="198"/>
      <c r="F57" s="137" t="s">
        <v>24</v>
      </c>
      <c r="G57" s="138"/>
      <c r="H57" s="138"/>
      <c r="I57" s="138">
        <f>'01 01 Pol'!G59</f>
        <v>0</v>
      </c>
      <c r="J57" s="134" t="str">
        <f>IF(I81=0,"",I57/I81*100)</f>
        <v/>
      </c>
    </row>
    <row r="58" spans="1:10" ht="36.75" customHeight="1" x14ac:dyDescent="0.2">
      <c r="A58" s="125"/>
      <c r="B58" s="130" t="s">
        <v>76</v>
      </c>
      <c r="C58" s="197" t="s">
        <v>77</v>
      </c>
      <c r="D58" s="198"/>
      <c r="E58" s="198"/>
      <c r="F58" s="137" t="s">
        <v>24</v>
      </c>
      <c r="G58" s="138"/>
      <c r="H58" s="138"/>
      <c r="I58" s="138">
        <f>'01 01 Pol'!G63</f>
        <v>0</v>
      </c>
      <c r="J58" s="134" t="str">
        <f>IF(I81=0,"",I58/I81*100)</f>
        <v/>
      </c>
    </row>
    <row r="59" spans="1:10" ht="36.75" customHeight="1" x14ac:dyDescent="0.2">
      <c r="A59" s="125"/>
      <c r="B59" s="130" t="s">
        <v>78</v>
      </c>
      <c r="C59" s="197" t="s">
        <v>79</v>
      </c>
      <c r="D59" s="198"/>
      <c r="E59" s="198"/>
      <c r="F59" s="137" t="s">
        <v>24</v>
      </c>
      <c r="G59" s="138"/>
      <c r="H59" s="138"/>
      <c r="I59" s="138">
        <f>'01 01 Pol'!G65</f>
        <v>0</v>
      </c>
      <c r="J59" s="134" t="str">
        <f>IF(I81=0,"",I59/I81*100)</f>
        <v/>
      </c>
    </row>
    <row r="60" spans="1:10" ht="36.75" customHeight="1" x14ac:dyDescent="0.2">
      <c r="A60" s="125"/>
      <c r="B60" s="130" t="s">
        <v>80</v>
      </c>
      <c r="C60" s="197" t="s">
        <v>81</v>
      </c>
      <c r="D60" s="198"/>
      <c r="E60" s="198"/>
      <c r="F60" s="137" t="s">
        <v>24</v>
      </c>
      <c r="G60" s="138"/>
      <c r="H60" s="138"/>
      <c r="I60" s="138">
        <f>'01 01 Pol'!G68</f>
        <v>0</v>
      </c>
      <c r="J60" s="134" t="str">
        <f>IF(I81=0,"",I60/I81*100)</f>
        <v/>
      </c>
    </row>
    <row r="61" spans="1:10" ht="36.75" customHeight="1" x14ac:dyDescent="0.2">
      <c r="A61" s="125"/>
      <c r="B61" s="130" t="s">
        <v>82</v>
      </c>
      <c r="C61" s="197" t="s">
        <v>83</v>
      </c>
      <c r="D61" s="198"/>
      <c r="E61" s="198"/>
      <c r="F61" s="137" t="s">
        <v>24</v>
      </c>
      <c r="G61" s="138"/>
      <c r="H61" s="138"/>
      <c r="I61" s="138">
        <f>'01 01 Pol'!G78</f>
        <v>0</v>
      </c>
      <c r="J61" s="134" t="str">
        <f>IF(I81=0,"",I61/I81*100)</f>
        <v/>
      </c>
    </row>
    <row r="62" spans="1:10" ht="36.75" customHeight="1" x14ac:dyDescent="0.2">
      <c r="A62" s="125"/>
      <c r="B62" s="130" t="s">
        <v>84</v>
      </c>
      <c r="C62" s="197" t="s">
        <v>85</v>
      </c>
      <c r="D62" s="198"/>
      <c r="E62" s="198"/>
      <c r="F62" s="137" t="s">
        <v>24</v>
      </c>
      <c r="G62" s="138"/>
      <c r="H62" s="138"/>
      <c r="I62" s="138">
        <f>'01 01 Pol'!G101</f>
        <v>0</v>
      </c>
      <c r="J62" s="134" t="str">
        <f>IF(I81=0,"",I62/I81*100)</f>
        <v/>
      </c>
    </row>
    <row r="63" spans="1:10" ht="36.75" customHeight="1" x14ac:dyDescent="0.2">
      <c r="A63" s="125"/>
      <c r="B63" s="130" t="s">
        <v>86</v>
      </c>
      <c r="C63" s="197" t="s">
        <v>87</v>
      </c>
      <c r="D63" s="198"/>
      <c r="E63" s="198"/>
      <c r="F63" s="137" t="s">
        <v>25</v>
      </c>
      <c r="G63" s="138"/>
      <c r="H63" s="138"/>
      <c r="I63" s="138">
        <f>'01 01 Pol'!G109</f>
        <v>0</v>
      </c>
      <c r="J63" s="134" t="str">
        <f>IF(I81=0,"",I63/I81*100)</f>
        <v/>
      </c>
    </row>
    <row r="64" spans="1:10" ht="36.75" customHeight="1" x14ac:dyDescent="0.2">
      <c r="A64" s="125"/>
      <c r="B64" s="130" t="s">
        <v>88</v>
      </c>
      <c r="C64" s="197" t="s">
        <v>89</v>
      </c>
      <c r="D64" s="198"/>
      <c r="E64" s="198"/>
      <c r="F64" s="137" t="s">
        <v>25</v>
      </c>
      <c r="G64" s="138"/>
      <c r="H64" s="138"/>
      <c r="I64" s="138">
        <f>'01 01 Pol'!G119</f>
        <v>0</v>
      </c>
      <c r="J64" s="134" t="str">
        <f>IF(I81=0,"",I64/I81*100)</f>
        <v/>
      </c>
    </row>
    <row r="65" spans="1:10" ht="36.75" customHeight="1" x14ac:dyDescent="0.2">
      <c r="A65" s="125"/>
      <c r="B65" s="130" t="s">
        <v>90</v>
      </c>
      <c r="C65" s="197" t="s">
        <v>91</v>
      </c>
      <c r="D65" s="198"/>
      <c r="E65" s="198"/>
      <c r="F65" s="137" t="s">
        <v>25</v>
      </c>
      <c r="G65" s="138"/>
      <c r="H65" s="138"/>
      <c r="I65" s="138">
        <f>'01 01 Pol'!G130</f>
        <v>0</v>
      </c>
      <c r="J65" s="134" t="str">
        <f>IF(I81=0,"",I65/I81*100)</f>
        <v/>
      </c>
    </row>
    <row r="66" spans="1:10" ht="36.75" customHeight="1" x14ac:dyDescent="0.2">
      <c r="A66" s="125"/>
      <c r="B66" s="130" t="s">
        <v>92</v>
      </c>
      <c r="C66" s="197" t="s">
        <v>93</v>
      </c>
      <c r="D66" s="198"/>
      <c r="E66" s="198"/>
      <c r="F66" s="137" t="s">
        <v>25</v>
      </c>
      <c r="G66" s="138"/>
      <c r="H66" s="138"/>
      <c r="I66" s="138">
        <f>'01 01 Pol'!G160</f>
        <v>0</v>
      </c>
      <c r="J66" s="134" t="str">
        <f>IF(I81=0,"",I66/I81*100)</f>
        <v/>
      </c>
    </row>
    <row r="67" spans="1:10" ht="36.75" customHeight="1" x14ac:dyDescent="0.2">
      <c r="A67" s="125"/>
      <c r="B67" s="130" t="s">
        <v>94</v>
      </c>
      <c r="C67" s="197" t="s">
        <v>95</v>
      </c>
      <c r="D67" s="198"/>
      <c r="E67" s="198"/>
      <c r="F67" s="137" t="s">
        <v>25</v>
      </c>
      <c r="G67" s="138"/>
      <c r="H67" s="138"/>
      <c r="I67" s="138">
        <f>'01 01 Pol'!G197</f>
        <v>0</v>
      </c>
      <c r="J67" s="134" t="str">
        <f>IF(I81=0,"",I67/I81*100)</f>
        <v/>
      </c>
    </row>
    <row r="68" spans="1:10" ht="36.75" customHeight="1" x14ac:dyDescent="0.2">
      <c r="A68" s="125"/>
      <c r="B68" s="130" t="s">
        <v>96</v>
      </c>
      <c r="C68" s="197" t="s">
        <v>97</v>
      </c>
      <c r="D68" s="198"/>
      <c r="E68" s="198"/>
      <c r="F68" s="137" t="s">
        <v>25</v>
      </c>
      <c r="G68" s="138"/>
      <c r="H68" s="138"/>
      <c r="I68" s="138">
        <f>'01 01 Pol'!G248</f>
        <v>0</v>
      </c>
      <c r="J68" s="134" t="str">
        <f>IF(I81=0,"",I68/I81*100)</f>
        <v/>
      </c>
    </row>
    <row r="69" spans="1:10" ht="36.75" customHeight="1" x14ac:dyDescent="0.2">
      <c r="A69" s="125"/>
      <c r="B69" s="130" t="s">
        <v>98</v>
      </c>
      <c r="C69" s="197" t="s">
        <v>99</v>
      </c>
      <c r="D69" s="198"/>
      <c r="E69" s="198"/>
      <c r="F69" s="137" t="s">
        <v>25</v>
      </c>
      <c r="G69" s="138"/>
      <c r="H69" s="138"/>
      <c r="I69" s="138">
        <f>'01 01 Pol'!G261</f>
        <v>0</v>
      </c>
      <c r="J69" s="134" t="str">
        <f>IF(I81=0,"",I69/I81*100)</f>
        <v/>
      </c>
    </row>
    <row r="70" spans="1:10" ht="36.75" customHeight="1" x14ac:dyDescent="0.2">
      <c r="A70" s="125"/>
      <c r="B70" s="130" t="s">
        <v>100</v>
      </c>
      <c r="C70" s="197" t="s">
        <v>101</v>
      </c>
      <c r="D70" s="198"/>
      <c r="E70" s="198"/>
      <c r="F70" s="137" t="s">
        <v>25</v>
      </c>
      <c r="G70" s="138"/>
      <c r="H70" s="138"/>
      <c r="I70" s="138">
        <f>'01 01 Pol'!G276</f>
        <v>0</v>
      </c>
      <c r="J70" s="134" t="str">
        <f>IF(I81=0,"",I70/I81*100)</f>
        <v/>
      </c>
    </row>
    <row r="71" spans="1:10" ht="36.75" customHeight="1" x14ac:dyDescent="0.2">
      <c r="A71" s="125"/>
      <c r="B71" s="130" t="s">
        <v>102</v>
      </c>
      <c r="C71" s="197" t="s">
        <v>103</v>
      </c>
      <c r="D71" s="198"/>
      <c r="E71" s="198"/>
      <c r="F71" s="137" t="s">
        <v>25</v>
      </c>
      <c r="G71" s="138"/>
      <c r="H71" s="138"/>
      <c r="I71" s="138">
        <f>'01 01 Pol'!G312</f>
        <v>0</v>
      </c>
      <c r="J71" s="134" t="str">
        <f>IF(I81=0,"",I71/I81*100)</f>
        <v/>
      </c>
    </row>
    <row r="72" spans="1:10" ht="36.75" customHeight="1" x14ac:dyDescent="0.2">
      <c r="A72" s="125"/>
      <c r="B72" s="130" t="s">
        <v>104</v>
      </c>
      <c r="C72" s="197" t="s">
        <v>105</v>
      </c>
      <c r="D72" s="198"/>
      <c r="E72" s="198"/>
      <c r="F72" s="137" t="s">
        <v>25</v>
      </c>
      <c r="G72" s="138"/>
      <c r="H72" s="138"/>
      <c r="I72" s="138">
        <f>'01 01 Pol'!G337</f>
        <v>0</v>
      </c>
      <c r="J72" s="134" t="str">
        <f>IF(I81=0,"",I72/I81*100)</f>
        <v/>
      </c>
    </row>
    <row r="73" spans="1:10" ht="36.75" customHeight="1" x14ac:dyDescent="0.2">
      <c r="A73" s="125"/>
      <c r="B73" s="130" t="s">
        <v>106</v>
      </c>
      <c r="C73" s="197" t="s">
        <v>107</v>
      </c>
      <c r="D73" s="198"/>
      <c r="E73" s="198"/>
      <c r="F73" s="137" t="s">
        <v>25</v>
      </c>
      <c r="G73" s="138"/>
      <c r="H73" s="138"/>
      <c r="I73" s="138">
        <f>'01 01 Pol'!G359</f>
        <v>0</v>
      </c>
      <c r="J73" s="134" t="str">
        <f>IF(I81=0,"",I73/I81*100)</f>
        <v/>
      </c>
    </row>
    <row r="74" spans="1:10" ht="36.75" customHeight="1" x14ac:dyDescent="0.2">
      <c r="A74" s="125"/>
      <c r="B74" s="130" t="s">
        <v>108</v>
      </c>
      <c r="C74" s="197" t="s">
        <v>109</v>
      </c>
      <c r="D74" s="198"/>
      <c r="E74" s="198"/>
      <c r="F74" s="137" t="s">
        <v>25</v>
      </c>
      <c r="G74" s="138"/>
      <c r="H74" s="138"/>
      <c r="I74" s="138">
        <f>'01 01 Pol'!G380</f>
        <v>0</v>
      </c>
      <c r="J74" s="134" t="str">
        <f>IF(I81=0,"",I74/I81*100)</f>
        <v/>
      </c>
    </row>
    <row r="75" spans="1:10" ht="36.75" customHeight="1" x14ac:dyDescent="0.2">
      <c r="A75" s="125"/>
      <c r="B75" s="130" t="s">
        <v>110</v>
      </c>
      <c r="C75" s="197" t="s">
        <v>111</v>
      </c>
      <c r="D75" s="198"/>
      <c r="E75" s="198"/>
      <c r="F75" s="137" t="s">
        <v>25</v>
      </c>
      <c r="G75" s="138"/>
      <c r="H75" s="138"/>
      <c r="I75" s="138">
        <f>'01 01 Pol'!G384</f>
        <v>0</v>
      </c>
      <c r="J75" s="134" t="str">
        <f>IF(I81=0,"",I75/I81*100)</f>
        <v/>
      </c>
    </row>
    <row r="76" spans="1:10" ht="36.75" customHeight="1" x14ac:dyDescent="0.2">
      <c r="A76" s="125"/>
      <c r="B76" s="130" t="s">
        <v>112</v>
      </c>
      <c r="C76" s="197" t="s">
        <v>113</v>
      </c>
      <c r="D76" s="198"/>
      <c r="E76" s="198"/>
      <c r="F76" s="137" t="s">
        <v>25</v>
      </c>
      <c r="G76" s="138"/>
      <c r="H76" s="138"/>
      <c r="I76" s="138">
        <f>'01 01 Pol'!G401</f>
        <v>0</v>
      </c>
      <c r="J76" s="134" t="str">
        <f>IF(I81=0,"",I76/I81*100)</f>
        <v/>
      </c>
    </row>
    <row r="77" spans="1:10" ht="36.75" customHeight="1" x14ac:dyDescent="0.2">
      <c r="A77" s="125"/>
      <c r="B77" s="130" t="s">
        <v>114</v>
      </c>
      <c r="C77" s="197" t="s">
        <v>115</v>
      </c>
      <c r="D77" s="198"/>
      <c r="E77" s="198"/>
      <c r="F77" s="137" t="s">
        <v>25</v>
      </c>
      <c r="G77" s="138"/>
      <c r="H77" s="138"/>
      <c r="I77" s="138">
        <f>'01 01 Pol'!G411</f>
        <v>0</v>
      </c>
      <c r="J77" s="134" t="str">
        <f>IF(I81=0,"",I77/I81*100)</f>
        <v/>
      </c>
    </row>
    <row r="78" spans="1:10" ht="36.75" customHeight="1" x14ac:dyDescent="0.2">
      <c r="A78" s="125"/>
      <c r="B78" s="130" t="s">
        <v>116</v>
      </c>
      <c r="C78" s="197" t="s">
        <v>117</v>
      </c>
      <c r="D78" s="198"/>
      <c r="E78" s="198"/>
      <c r="F78" s="137" t="s">
        <v>25</v>
      </c>
      <c r="G78" s="138"/>
      <c r="H78" s="138"/>
      <c r="I78" s="138">
        <f>'01 01 Pol'!G435</f>
        <v>0</v>
      </c>
      <c r="J78" s="134" t="str">
        <f>IF(I81=0,"",I78/I81*100)</f>
        <v/>
      </c>
    </row>
    <row r="79" spans="1:10" ht="36.75" customHeight="1" x14ac:dyDescent="0.2">
      <c r="A79" s="125"/>
      <c r="B79" s="130" t="s">
        <v>118</v>
      </c>
      <c r="C79" s="197" t="s">
        <v>119</v>
      </c>
      <c r="D79" s="198"/>
      <c r="E79" s="198"/>
      <c r="F79" s="137" t="s">
        <v>26</v>
      </c>
      <c r="G79" s="138"/>
      <c r="H79" s="138"/>
      <c r="I79" s="138">
        <f>'01 01 Pol'!G447</f>
        <v>0</v>
      </c>
      <c r="J79" s="134" t="str">
        <f>IF(I81=0,"",I79/I81*100)</f>
        <v/>
      </c>
    </row>
    <row r="80" spans="1:10" ht="36.75" customHeight="1" x14ac:dyDescent="0.2">
      <c r="A80" s="125"/>
      <c r="B80" s="130" t="s">
        <v>120</v>
      </c>
      <c r="C80" s="197" t="s">
        <v>27</v>
      </c>
      <c r="D80" s="198"/>
      <c r="E80" s="198"/>
      <c r="F80" s="137" t="s">
        <v>120</v>
      </c>
      <c r="G80" s="138"/>
      <c r="H80" s="138"/>
      <c r="I80" s="138">
        <f>'01 01 Pol'!G496</f>
        <v>0</v>
      </c>
      <c r="J80" s="134" t="str">
        <f>IF(I81=0,"",I80/I81*100)</f>
        <v/>
      </c>
    </row>
    <row r="81" spans="1:10" ht="25.5" customHeight="1" x14ac:dyDescent="0.2">
      <c r="A81" s="126"/>
      <c r="B81" s="131" t="s">
        <v>1</v>
      </c>
      <c r="C81" s="132"/>
      <c r="D81" s="133"/>
      <c r="E81" s="133"/>
      <c r="F81" s="139"/>
      <c r="G81" s="140"/>
      <c r="H81" s="140"/>
      <c r="I81" s="140">
        <f>SUM(I53:I80)</f>
        <v>0</v>
      </c>
      <c r="J81" s="135">
        <f>SUM(J53:J80)</f>
        <v>0</v>
      </c>
    </row>
    <row r="82" spans="1:10" x14ac:dyDescent="0.2">
      <c r="F82" s="89"/>
      <c r="G82" s="89"/>
      <c r="H82" s="89"/>
      <c r="I82" s="89"/>
      <c r="J82" s="136"/>
    </row>
    <row r="83" spans="1:10" x14ac:dyDescent="0.2">
      <c r="F83" s="89"/>
      <c r="G83" s="89"/>
      <c r="H83" s="89"/>
      <c r="I83" s="89"/>
      <c r="J83" s="136"/>
    </row>
    <row r="84" spans="1:10" x14ac:dyDescent="0.2">
      <c r="F84" s="89"/>
      <c r="G84" s="89"/>
      <c r="H84" s="89"/>
      <c r="I84" s="89"/>
      <c r="J84" s="136"/>
    </row>
  </sheetData>
  <sheetProtection algorithmName="SHA-512" hashValue="hKUS178ih4D47gCg5OyMgrNd9gulHi6RGVD+kJbRYmvy9KiB8En40emOLmdc8jH9a6ukOu9NbT4XpGUqfamyfg==" saltValue="o357JajIChrNv+ROdzLy2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8:E78"/>
    <mergeCell ref="C79:E79"/>
    <mergeCell ref="C80:E80"/>
    <mergeCell ref="C73:E73"/>
    <mergeCell ref="C74:E74"/>
    <mergeCell ref="C75:E75"/>
    <mergeCell ref="C76:E76"/>
    <mergeCell ref="C77:E7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50" t="s">
        <v>7</v>
      </c>
      <c r="B2" s="49"/>
      <c r="C2" s="251"/>
      <c r="D2" s="251"/>
      <c r="E2" s="251"/>
      <c r="F2" s="251"/>
      <c r="G2" s="252"/>
    </row>
    <row r="3" spans="1:7" ht="24.95" customHeight="1" x14ac:dyDescent="0.2">
      <c r="A3" s="50" t="s">
        <v>8</v>
      </c>
      <c r="B3" s="49"/>
      <c r="C3" s="251"/>
      <c r="D3" s="251"/>
      <c r="E3" s="251"/>
      <c r="F3" s="251"/>
      <c r="G3" s="252"/>
    </row>
    <row r="4" spans="1:7" ht="24.95" customHeight="1" x14ac:dyDescent="0.2">
      <c r="A4" s="50" t="s">
        <v>9</v>
      </c>
      <c r="B4" s="49"/>
      <c r="C4" s="251"/>
      <c r="D4" s="251"/>
      <c r="E4" s="251"/>
      <c r="F4" s="251"/>
      <c r="G4" s="252"/>
    </row>
    <row r="5" spans="1:7" x14ac:dyDescent="0.2">
      <c r="B5" s="4"/>
      <c r="C5" s="5"/>
      <c r="D5" s="6"/>
    </row>
  </sheetData>
  <sheetProtection algorithmName="SHA-512" hashValue="KwFEyDe8PabxSlnRmMfPHNPg3k07kOh1c9i4XK/+HxPJAaQYf2sIfNxZbThOceXe+H6AH78tm4ZnJQLCTw17lA==" saltValue="4QHgGMChTCeArfjMXaeZj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xSplit="1" topLeftCell="B1" activePane="topRight" state="frozen"/>
      <selection activeCell="A8" sqref="A8"/>
      <selection pane="topRight" activeCell="C14" sqref="C14:G14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63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6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9" t="s">
        <v>122</v>
      </c>
      <c r="B1" s="259"/>
      <c r="C1" s="259"/>
      <c r="D1" s="259"/>
      <c r="E1" s="259"/>
      <c r="F1" s="259"/>
      <c r="G1" s="259"/>
      <c r="AG1" t="s">
        <v>123</v>
      </c>
    </row>
    <row r="2" spans="1:60" ht="24.95" customHeight="1" x14ac:dyDescent="0.2">
      <c r="A2" s="142" t="s">
        <v>7</v>
      </c>
      <c r="B2" s="49" t="s">
        <v>124</v>
      </c>
      <c r="C2" s="260" t="s">
        <v>44</v>
      </c>
      <c r="D2" s="261"/>
      <c r="E2" s="261"/>
      <c r="F2" s="261"/>
      <c r="G2" s="262"/>
      <c r="AG2" t="s">
        <v>125</v>
      </c>
    </row>
    <row r="3" spans="1:60" ht="24.95" customHeight="1" x14ac:dyDescent="0.2">
      <c r="A3" s="142" t="s">
        <v>8</v>
      </c>
      <c r="B3" s="49" t="s">
        <v>43</v>
      </c>
      <c r="C3" s="260" t="s">
        <v>44</v>
      </c>
      <c r="D3" s="261"/>
      <c r="E3" s="261"/>
      <c r="F3" s="261"/>
      <c r="G3" s="262"/>
      <c r="AC3" s="123" t="s">
        <v>125</v>
      </c>
      <c r="AG3" t="s">
        <v>126</v>
      </c>
    </row>
    <row r="4" spans="1:60" ht="24.95" customHeight="1" x14ac:dyDescent="0.2">
      <c r="A4" s="143" t="s">
        <v>9</v>
      </c>
      <c r="B4" s="144" t="s">
        <v>43</v>
      </c>
      <c r="C4" s="263" t="s">
        <v>44</v>
      </c>
      <c r="D4" s="264"/>
      <c r="E4" s="264"/>
      <c r="F4" s="264"/>
      <c r="G4" s="265"/>
      <c r="AG4" t="s">
        <v>127</v>
      </c>
    </row>
    <row r="5" spans="1:60" x14ac:dyDescent="0.2">
      <c r="D5" s="10"/>
    </row>
    <row r="6" spans="1:60" ht="38.25" x14ac:dyDescent="0.2">
      <c r="A6" s="146" t="s">
        <v>128</v>
      </c>
      <c r="B6" s="148" t="s">
        <v>129</v>
      </c>
      <c r="C6" s="148" t="s">
        <v>130</v>
      </c>
      <c r="D6" s="147" t="s">
        <v>131</v>
      </c>
      <c r="E6" s="146" t="s">
        <v>132</v>
      </c>
      <c r="F6" s="145" t="s">
        <v>133</v>
      </c>
      <c r="G6" s="146" t="s">
        <v>29</v>
      </c>
      <c r="H6" s="149" t="s">
        <v>30</v>
      </c>
      <c r="I6" s="149" t="s">
        <v>134</v>
      </c>
      <c r="J6" s="149" t="s">
        <v>31</v>
      </c>
      <c r="K6" s="149" t="s">
        <v>135</v>
      </c>
      <c r="L6" s="149" t="s">
        <v>136</v>
      </c>
      <c r="M6" s="149" t="s">
        <v>137</v>
      </c>
      <c r="N6" s="149" t="s">
        <v>138</v>
      </c>
      <c r="O6" s="149" t="s">
        <v>139</v>
      </c>
      <c r="P6" s="149" t="s">
        <v>140</v>
      </c>
      <c r="Q6" s="149" t="s">
        <v>141</v>
      </c>
      <c r="R6" s="149" t="s">
        <v>142</v>
      </c>
      <c r="S6" s="149" t="s">
        <v>143</v>
      </c>
      <c r="T6" s="149" t="s">
        <v>144</v>
      </c>
      <c r="U6" s="149" t="s">
        <v>145</v>
      </c>
      <c r="V6" s="149" t="s">
        <v>146</v>
      </c>
      <c r="W6" s="149" t="s">
        <v>147</v>
      </c>
      <c r="X6" s="149" t="s">
        <v>148</v>
      </c>
      <c r="Y6" s="149" t="s">
        <v>149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">
      <c r="A8" s="166" t="s">
        <v>150</v>
      </c>
      <c r="B8" s="167" t="s">
        <v>66</v>
      </c>
      <c r="C8" s="188" t="s">
        <v>67</v>
      </c>
      <c r="D8" s="168"/>
      <c r="E8" s="169"/>
      <c r="F8" s="170"/>
      <c r="G8" s="170">
        <f>SUMIF(AG9:AG15,"&lt;&gt;NOR",G9:G15)</f>
        <v>0</v>
      </c>
      <c r="H8" s="170"/>
      <c r="I8" s="170">
        <f>SUM(I9:I15)</f>
        <v>0</v>
      </c>
      <c r="J8" s="170"/>
      <c r="K8" s="170">
        <f>SUM(K9:K15)</f>
        <v>0</v>
      </c>
      <c r="L8" s="170"/>
      <c r="M8" s="170">
        <f>SUM(M9:M15)</f>
        <v>0</v>
      </c>
      <c r="N8" s="169"/>
      <c r="O8" s="169">
        <f>SUM(O9:O15)</f>
        <v>0.14000000000000001</v>
      </c>
      <c r="P8" s="169"/>
      <c r="Q8" s="169">
        <f>SUM(Q9:Q15)</f>
        <v>0</v>
      </c>
      <c r="R8" s="170"/>
      <c r="S8" s="170"/>
      <c r="T8" s="171"/>
      <c r="U8" s="165"/>
      <c r="V8" s="165">
        <f>SUM(V9:V15)</f>
        <v>1.6</v>
      </c>
      <c r="W8" s="165"/>
      <c r="X8" s="165"/>
      <c r="Y8" s="165"/>
      <c r="AG8" t="s">
        <v>151</v>
      </c>
    </row>
    <row r="9" spans="1:60" ht="22.5" outlineLevel="1" x14ac:dyDescent="0.2">
      <c r="A9" s="173">
        <v>1</v>
      </c>
      <c r="B9" s="174" t="s">
        <v>152</v>
      </c>
      <c r="C9" s="189" t="s">
        <v>153</v>
      </c>
      <c r="D9" s="175" t="s">
        <v>154</v>
      </c>
      <c r="E9" s="176">
        <v>2</v>
      </c>
      <c r="F9" s="177"/>
      <c r="G9" s="178">
        <f>ROUND(E9*F9,2)</f>
        <v>0</v>
      </c>
      <c r="H9" s="177"/>
      <c r="I9" s="178">
        <f>ROUND(E9*H9,2)</f>
        <v>0</v>
      </c>
      <c r="J9" s="177"/>
      <c r="K9" s="178">
        <f>ROUND(E9*J9,2)</f>
        <v>0</v>
      </c>
      <c r="L9" s="178">
        <v>15</v>
      </c>
      <c r="M9" s="178">
        <f>G9*(1+L9/100)</f>
        <v>0</v>
      </c>
      <c r="N9" s="176">
        <v>2.3019999999999999E-2</v>
      </c>
      <c r="O9" s="176">
        <f>ROUND(E9*N9,2)</f>
        <v>0.05</v>
      </c>
      <c r="P9" s="176">
        <v>0</v>
      </c>
      <c r="Q9" s="176">
        <f>ROUND(E9*P9,2)</f>
        <v>0</v>
      </c>
      <c r="R9" s="178" t="s">
        <v>155</v>
      </c>
      <c r="S9" s="178" t="s">
        <v>156</v>
      </c>
      <c r="T9" s="179" t="s">
        <v>156</v>
      </c>
      <c r="U9" s="160">
        <v>0.30220000000000002</v>
      </c>
      <c r="V9" s="160">
        <f>ROUND(E9*U9,2)</f>
        <v>0.6</v>
      </c>
      <c r="W9" s="160"/>
      <c r="X9" s="160"/>
      <c r="Y9" s="160" t="s">
        <v>157</v>
      </c>
      <c r="Z9" s="150"/>
      <c r="AA9" s="150"/>
      <c r="AB9" s="150"/>
      <c r="AC9" s="150"/>
      <c r="AD9" s="150"/>
      <c r="AE9" s="150"/>
      <c r="AF9" s="150"/>
      <c r="AG9" s="150" t="s">
        <v>158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outlineLevel="2" x14ac:dyDescent="0.2">
      <c r="A10" s="157"/>
      <c r="B10" s="158"/>
      <c r="C10" s="255" t="s">
        <v>159</v>
      </c>
      <c r="D10" s="256"/>
      <c r="E10" s="256"/>
      <c r="F10" s="256"/>
      <c r="G10" s="256"/>
      <c r="H10" s="160"/>
      <c r="I10" s="160"/>
      <c r="J10" s="160"/>
      <c r="K10" s="160"/>
      <c r="L10" s="160"/>
      <c r="M10" s="160"/>
      <c r="N10" s="159"/>
      <c r="O10" s="159"/>
      <c r="P10" s="159"/>
      <c r="Q10" s="159"/>
      <c r="R10" s="160"/>
      <c r="S10" s="160"/>
      <c r="T10" s="160"/>
      <c r="U10" s="160"/>
      <c r="V10" s="160"/>
      <c r="W10" s="160"/>
      <c r="X10" s="160"/>
      <c r="Y10" s="160"/>
      <c r="Z10" s="150"/>
      <c r="AA10" s="150"/>
      <c r="AB10" s="150"/>
      <c r="AC10" s="150"/>
      <c r="AD10" s="150"/>
      <c r="AE10" s="150"/>
      <c r="AF10" s="150"/>
      <c r="AG10" s="150" t="s">
        <v>160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outlineLevel="2" x14ac:dyDescent="0.2">
      <c r="A11" s="157"/>
      <c r="B11" s="158"/>
      <c r="C11" s="257" t="s">
        <v>161</v>
      </c>
      <c r="D11" s="258"/>
      <c r="E11" s="258"/>
      <c r="F11" s="258"/>
      <c r="G11" s="258"/>
      <c r="H11" s="160"/>
      <c r="I11" s="160"/>
      <c r="J11" s="160"/>
      <c r="K11" s="160"/>
      <c r="L11" s="160"/>
      <c r="M11" s="160"/>
      <c r="N11" s="159"/>
      <c r="O11" s="159"/>
      <c r="P11" s="159"/>
      <c r="Q11" s="159"/>
      <c r="R11" s="160"/>
      <c r="S11" s="160"/>
      <c r="T11" s="160"/>
      <c r="U11" s="160"/>
      <c r="V11" s="160"/>
      <c r="W11" s="160"/>
      <c r="X11" s="160"/>
      <c r="Y11" s="160"/>
      <c r="Z11" s="150"/>
      <c r="AA11" s="150"/>
      <c r="AB11" s="150"/>
      <c r="AC11" s="150"/>
      <c r="AD11" s="150"/>
      <c r="AE11" s="150"/>
      <c r="AF11" s="150"/>
      <c r="AG11" s="150" t="s">
        <v>162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outlineLevel="1" x14ac:dyDescent="0.2">
      <c r="A12" s="173">
        <v>2</v>
      </c>
      <c r="B12" s="174" t="s">
        <v>163</v>
      </c>
      <c r="C12" s="189" t="s">
        <v>164</v>
      </c>
      <c r="D12" s="175" t="s">
        <v>165</v>
      </c>
      <c r="E12" s="176">
        <v>2.4500000000000002</v>
      </c>
      <c r="F12" s="177"/>
      <c r="G12" s="178">
        <f>ROUND(E12*F12,2)</f>
        <v>0</v>
      </c>
      <c r="H12" s="177"/>
      <c r="I12" s="178">
        <f>ROUND(E12*H12,2)</f>
        <v>0</v>
      </c>
      <c r="J12" s="177"/>
      <c r="K12" s="178">
        <f>ROUND(E12*J12,2)</f>
        <v>0</v>
      </c>
      <c r="L12" s="178">
        <v>15</v>
      </c>
      <c r="M12" s="178">
        <f>G12*(1+L12/100)</f>
        <v>0</v>
      </c>
      <c r="N12" s="176">
        <v>3.7670000000000002E-2</v>
      </c>
      <c r="O12" s="176">
        <f>ROUND(E12*N12,2)</f>
        <v>0.09</v>
      </c>
      <c r="P12" s="176">
        <v>0</v>
      </c>
      <c r="Q12" s="176">
        <f>ROUND(E12*P12,2)</f>
        <v>0</v>
      </c>
      <c r="R12" s="178" t="s">
        <v>155</v>
      </c>
      <c r="S12" s="178" t="s">
        <v>156</v>
      </c>
      <c r="T12" s="179" t="s">
        <v>156</v>
      </c>
      <c r="U12" s="160">
        <v>0.41</v>
      </c>
      <c r="V12" s="160">
        <f>ROUND(E12*U12,2)</f>
        <v>1</v>
      </c>
      <c r="W12" s="160"/>
      <c r="X12" s="160"/>
      <c r="Y12" s="160" t="s">
        <v>157</v>
      </c>
      <c r="Z12" s="150"/>
      <c r="AA12" s="150"/>
      <c r="AB12" s="150"/>
      <c r="AC12" s="150"/>
      <c r="AD12" s="150"/>
      <c r="AE12" s="150"/>
      <c r="AF12" s="150"/>
      <c r="AG12" s="150" t="s">
        <v>158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outlineLevel="2" x14ac:dyDescent="0.2">
      <c r="A13" s="157"/>
      <c r="B13" s="158"/>
      <c r="C13" s="255" t="s">
        <v>166</v>
      </c>
      <c r="D13" s="256"/>
      <c r="E13" s="256"/>
      <c r="F13" s="256"/>
      <c r="G13" s="256"/>
      <c r="H13" s="160"/>
      <c r="I13" s="160"/>
      <c r="J13" s="160"/>
      <c r="K13" s="160"/>
      <c r="L13" s="160"/>
      <c r="M13" s="160"/>
      <c r="N13" s="159"/>
      <c r="O13" s="159"/>
      <c r="P13" s="159"/>
      <c r="Q13" s="159"/>
      <c r="R13" s="160"/>
      <c r="S13" s="160"/>
      <c r="T13" s="160"/>
      <c r="U13" s="160"/>
      <c r="V13" s="160"/>
      <c r="W13" s="160"/>
      <c r="X13" s="160"/>
      <c r="Y13" s="160"/>
      <c r="Z13" s="150"/>
      <c r="AA13" s="150"/>
      <c r="AB13" s="150"/>
      <c r="AC13" s="150"/>
      <c r="AD13" s="150"/>
      <c r="AE13" s="150"/>
      <c r="AF13" s="150"/>
      <c r="AG13" s="150" t="s">
        <v>160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outlineLevel="2" x14ac:dyDescent="0.2">
      <c r="A14" s="157"/>
      <c r="B14" s="158"/>
      <c r="C14" s="257" t="s">
        <v>167</v>
      </c>
      <c r="D14" s="258"/>
      <c r="E14" s="258"/>
      <c r="F14" s="258"/>
      <c r="G14" s="258"/>
      <c r="H14" s="160"/>
      <c r="I14" s="160"/>
      <c r="J14" s="160"/>
      <c r="K14" s="160"/>
      <c r="L14" s="160"/>
      <c r="M14" s="160"/>
      <c r="N14" s="159"/>
      <c r="O14" s="159"/>
      <c r="P14" s="159"/>
      <c r="Q14" s="159"/>
      <c r="R14" s="160"/>
      <c r="S14" s="160"/>
      <c r="T14" s="160"/>
      <c r="U14" s="160"/>
      <c r="V14" s="160"/>
      <c r="W14" s="160"/>
      <c r="X14" s="160"/>
      <c r="Y14" s="160"/>
      <c r="Z14" s="150"/>
      <c r="AA14" s="150"/>
      <c r="AB14" s="150"/>
      <c r="AC14" s="150"/>
      <c r="AD14" s="150"/>
      <c r="AE14" s="150"/>
      <c r="AF14" s="150"/>
      <c r="AG14" s="150" t="s">
        <v>162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outlineLevel="2" x14ac:dyDescent="0.2">
      <c r="A15" s="157"/>
      <c r="B15" s="158"/>
      <c r="C15" s="190" t="s">
        <v>168</v>
      </c>
      <c r="D15" s="161"/>
      <c r="E15" s="162">
        <v>2.4500000000000002</v>
      </c>
      <c r="F15" s="160"/>
      <c r="G15" s="160"/>
      <c r="H15" s="160"/>
      <c r="I15" s="160"/>
      <c r="J15" s="160"/>
      <c r="K15" s="160"/>
      <c r="L15" s="160"/>
      <c r="M15" s="160"/>
      <c r="N15" s="159"/>
      <c r="O15" s="159"/>
      <c r="P15" s="159"/>
      <c r="Q15" s="159"/>
      <c r="R15" s="160"/>
      <c r="S15" s="160"/>
      <c r="T15" s="160"/>
      <c r="U15" s="160"/>
      <c r="V15" s="160"/>
      <c r="W15" s="160"/>
      <c r="X15" s="160"/>
      <c r="Y15" s="160"/>
      <c r="Z15" s="150"/>
      <c r="AA15" s="150"/>
      <c r="AB15" s="150"/>
      <c r="AC15" s="150"/>
      <c r="AD15" s="150"/>
      <c r="AE15" s="150"/>
      <c r="AF15" s="150"/>
      <c r="AG15" s="150" t="s">
        <v>169</v>
      </c>
      <c r="AH15" s="150">
        <v>0</v>
      </c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x14ac:dyDescent="0.2">
      <c r="A16" s="166" t="s">
        <v>150</v>
      </c>
      <c r="B16" s="167" t="s">
        <v>68</v>
      </c>
      <c r="C16" s="188" t="s">
        <v>69</v>
      </c>
      <c r="D16" s="168"/>
      <c r="E16" s="169"/>
      <c r="F16" s="170"/>
      <c r="G16" s="170">
        <f>SUMIF(AG17:AG29,"&lt;&gt;NOR",G17:G29)</f>
        <v>0</v>
      </c>
      <c r="H16" s="170"/>
      <c r="I16" s="170">
        <f>SUM(I17:I29)</f>
        <v>0</v>
      </c>
      <c r="J16" s="170"/>
      <c r="K16" s="170">
        <f>SUM(K17:K29)</f>
        <v>0</v>
      </c>
      <c r="L16" s="170"/>
      <c r="M16" s="170">
        <f>SUM(M17:M29)</f>
        <v>0</v>
      </c>
      <c r="N16" s="169"/>
      <c r="O16" s="169">
        <f>SUM(O17:O29)</f>
        <v>0.33</v>
      </c>
      <c r="P16" s="169"/>
      <c r="Q16" s="169">
        <f>SUM(Q17:Q29)</f>
        <v>0</v>
      </c>
      <c r="R16" s="170"/>
      <c r="S16" s="170"/>
      <c r="T16" s="171"/>
      <c r="U16" s="165"/>
      <c r="V16" s="165">
        <f>SUM(V17:V29)</f>
        <v>31.29</v>
      </c>
      <c r="W16" s="165"/>
      <c r="X16" s="165"/>
      <c r="Y16" s="165"/>
      <c r="AG16" t="s">
        <v>151</v>
      </c>
    </row>
    <row r="17" spans="1:60" ht="22.5" outlineLevel="1" x14ac:dyDescent="0.2">
      <c r="A17" s="173">
        <v>3</v>
      </c>
      <c r="B17" s="174" t="s">
        <v>170</v>
      </c>
      <c r="C17" s="189" t="s">
        <v>171</v>
      </c>
      <c r="D17" s="175" t="s">
        <v>165</v>
      </c>
      <c r="E17" s="176">
        <v>25.565000000000001</v>
      </c>
      <c r="F17" s="177"/>
      <c r="G17" s="178">
        <f>ROUND(E17*F17,2)</f>
        <v>0</v>
      </c>
      <c r="H17" s="177"/>
      <c r="I17" s="178">
        <f>ROUND(E17*H17,2)</f>
        <v>0</v>
      </c>
      <c r="J17" s="177"/>
      <c r="K17" s="178">
        <f>ROUND(E17*J17,2)</f>
        <v>0</v>
      </c>
      <c r="L17" s="178">
        <v>15</v>
      </c>
      <c r="M17" s="178">
        <f>G17*(1+L17/100)</f>
        <v>0</v>
      </c>
      <c r="N17" s="176">
        <v>2.97E-3</v>
      </c>
      <c r="O17" s="176">
        <f>ROUND(E17*N17,2)</f>
        <v>0.08</v>
      </c>
      <c r="P17" s="176">
        <v>0</v>
      </c>
      <c r="Q17" s="176">
        <f>ROUND(E17*P17,2)</f>
        <v>0</v>
      </c>
      <c r="R17" s="178" t="s">
        <v>172</v>
      </c>
      <c r="S17" s="178" t="s">
        <v>156</v>
      </c>
      <c r="T17" s="179" t="s">
        <v>156</v>
      </c>
      <c r="U17" s="160">
        <v>0.31</v>
      </c>
      <c r="V17" s="160">
        <f>ROUND(E17*U17,2)</f>
        <v>7.93</v>
      </c>
      <c r="W17" s="160"/>
      <c r="X17" s="160"/>
      <c r="Y17" s="160" t="s">
        <v>157</v>
      </c>
      <c r="Z17" s="150"/>
      <c r="AA17" s="150"/>
      <c r="AB17" s="150"/>
      <c r="AC17" s="150"/>
      <c r="AD17" s="150"/>
      <c r="AE17" s="150"/>
      <c r="AF17" s="150"/>
      <c r="AG17" s="150" t="s">
        <v>158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2" x14ac:dyDescent="0.2">
      <c r="A18" s="157"/>
      <c r="B18" s="158"/>
      <c r="C18" s="255" t="s">
        <v>173</v>
      </c>
      <c r="D18" s="256"/>
      <c r="E18" s="256"/>
      <c r="F18" s="256"/>
      <c r="G18" s="256"/>
      <c r="H18" s="160"/>
      <c r="I18" s="160"/>
      <c r="J18" s="160"/>
      <c r="K18" s="160"/>
      <c r="L18" s="160"/>
      <c r="M18" s="160"/>
      <c r="N18" s="159"/>
      <c r="O18" s="159"/>
      <c r="P18" s="159"/>
      <c r="Q18" s="159"/>
      <c r="R18" s="160"/>
      <c r="S18" s="160"/>
      <c r="T18" s="160"/>
      <c r="U18" s="160"/>
      <c r="V18" s="160"/>
      <c r="W18" s="160"/>
      <c r="X18" s="160"/>
      <c r="Y18" s="160"/>
      <c r="Z18" s="150"/>
      <c r="AA18" s="150"/>
      <c r="AB18" s="150"/>
      <c r="AC18" s="150"/>
      <c r="AD18" s="150"/>
      <c r="AE18" s="150"/>
      <c r="AF18" s="150"/>
      <c r="AG18" s="150" t="s">
        <v>160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2" x14ac:dyDescent="0.2">
      <c r="A19" s="157"/>
      <c r="B19" s="158"/>
      <c r="C19" s="190" t="s">
        <v>174</v>
      </c>
      <c r="D19" s="161"/>
      <c r="E19" s="162">
        <v>16.55</v>
      </c>
      <c r="F19" s="160"/>
      <c r="G19" s="160"/>
      <c r="H19" s="160"/>
      <c r="I19" s="160"/>
      <c r="J19" s="160"/>
      <c r="K19" s="160"/>
      <c r="L19" s="160"/>
      <c r="M19" s="160"/>
      <c r="N19" s="159"/>
      <c r="O19" s="159"/>
      <c r="P19" s="159"/>
      <c r="Q19" s="159"/>
      <c r="R19" s="160"/>
      <c r="S19" s="160"/>
      <c r="T19" s="160"/>
      <c r="U19" s="160"/>
      <c r="V19" s="160"/>
      <c r="W19" s="160"/>
      <c r="X19" s="160"/>
      <c r="Y19" s="160"/>
      <c r="Z19" s="150"/>
      <c r="AA19" s="150"/>
      <c r="AB19" s="150"/>
      <c r="AC19" s="150"/>
      <c r="AD19" s="150"/>
      <c r="AE19" s="150"/>
      <c r="AF19" s="150"/>
      <c r="AG19" s="150" t="s">
        <v>169</v>
      </c>
      <c r="AH19" s="150">
        <v>0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outlineLevel="3" x14ac:dyDescent="0.2">
      <c r="A20" s="157"/>
      <c r="B20" s="158"/>
      <c r="C20" s="190" t="s">
        <v>175</v>
      </c>
      <c r="D20" s="161"/>
      <c r="E20" s="162">
        <v>9.02</v>
      </c>
      <c r="F20" s="160"/>
      <c r="G20" s="160"/>
      <c r="H20" s="160"/>
      <c r="I20" s="160"/>
      <c r="J20" s="160"/>
      <c r="K20" s="160"/>
      <c r="L20" s="160"/>
      <c r="M20" s="160"/>
      <c r="N20" s="159"/>
      <c r="O20" s="159"/>
      <c r="P20" s="159"/>
      <c r="Q20" s="159"/>
      <c r="R20" s="160"/>
      <c r="S20" s="160"/>
      <c r="T20" s="160"/>
      <c r="U20" s="160"/>
      <c r="V20" s="160"/>
      <c r="W20" s="160"/>
      <c r="X20" s="160"/>
      <c r="Y20" s="160"/>
      <c r="Z20" s="150"/>
      <c r="AA20" s="150"/>
      <c r="AB20" s="150"/>
      <c r="AC20" s="150"/>
      <c r="AD20" s="150"/>
      <c r="AE20" s="150"/>
      <c r="AF20" s="150"/>
      <c r="AG20" s="150" t="s">
        <v>169</v>
      </c>
      <c r="AH20" s="150">
        <v>0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outlineLevel="1" x14ac:dyDescent="0.2">
      <c r="A21" s="173">
        <v>4</v>
      </c>
      <c r="B21" s="174" t="s">
        <v>176</v>
      </c>
      <c r="C21" s="189" t="s">
        <v>177</v>
      </c>
      <c r="D21" s="175" t="s">
        <v>165</v>
      </c>
      <c r="E21" s="176">
        <v>97.322500000000005</v>
      </c>
      <c r="F21" s="177"/>
      <c r="G21" s="178">
        <f>ROUND(E21*F21,2)</f>
        <v>0</v>
      </c>
      <c r="H21" s="177"/>
      <c r="I21" s="178">
        <f>ROUND(E21*H21,2)</f>
        <v>0</v>
      </c>
      <c r="J21" s="177"/>
      <c r="K21" s="178">
        <f>ROUND(E21*J21,2)</f>
        <v>0</v>
      </c>
      <c r="L21" s="178">
        <v>15</v>
      </c>
      <c r="M21" s="178">
        <f>G21*(1+L21/100)</f>
        <v>0</v>
      </c>
      <c r="N21" s="176">
        <v>2.5200000000000001E-3</v>
      </c>
      <c r="O21" s="176">
        <f>ROUND(E21*N21,2)</f>
        <v>0.25</v>
      </c>
      <c r="P21" s="176">
        <v>0</v>
      </c>
      <c r="Q21" s="176">
        <f>ROUND(E21*P21,2)</f>
        <v>0</v>
      </c>
      <c r="R21" s="178" t="s">
        <v>172</v>
      </c>
      <c r="S21" s="178" t="s">
        <v>156</v>
      </c>
      <c r="T21" s="179" t="s">
        <v>156</v>
      </c>
      <c r="U21" s="160">
        <v>0.24</v>
      </c>
      <c r="V21" s="160">
        <f>ROUND(E21*U21,2)</f>
        <v>23.36</v>
      </c>
      <c r="W21" s="160"/>
      <c r="X21" s="160"/>
      <c r="Y21" s="160" t="s">
        <v>157</v>
      </c>
      <c r="Z21" s="150"/>
      <c r="AA21" s="150"/>
      <c r="AB21" s="150"/>
      <c r="AC21" s="150"/>
      <c r="AD21" s="150"/>
      <c r="AE21" s="150"/>
      <c r="AF21" s="150"/>
      <c r="AG21" s="150" t="s">
        <v>158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2" x14ac:dyDescent="0.2">
      <c r="A22" s="157"/>
      <c r="B22" s="158"/>
      <c r="C22" s="255" t="s">
        <v>173</v>
      </c>
      <c r="D22" s="256"/>
      <c r="E22" s="256"/>
      <c r="F22" s="256"/>
      <c r="G22" s="256"/>
      <c r="H22" s="160"/>
      <c r="I22" s="160"/>
      <c r="J22" s="160"/>
      <c r="K22" s="160"/>
      <c r="L22" s="160"/>
      <c r="M22" s="160"/>
      <c r="N22" s="159"/>
      <c r="O22" s="159"/>
      <c r="P22" s="159"/>
      <c r="Q22" s="159"/>
      <c r="R22" s="160"/>
      <c r="S22" s="160"/>
      <c r="T22" s="160"/>
      <c r="U22" s="160"/>
      <c r="V22" s="160"/>
      <c r="W22" s="160"/>
      <c r="X22" s="160"/>
      <c r="Y22" s="160"/>
      <c r="Z22" s="150"/>
      <c r="AA22" s="150"/>
      <c r="AB22" s="150"/>
      <c r="AC22" s="150"/>
      <c r="AD22" s="150"/>
      <c r="AE22" s="150"/>
      <c r="AF22" s="150"/>
      <c r="AG22" s="150" t="s">
        <v>160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2" x14ac:dyDescent="0.2">
      <c r="A23" s="157"/>
      <c r="B23" s="158"/>
      <c r="C23" s="190" t="s">
        <v>178</v>
      </c>
      <c r="D23" s="161"/>
      <c r="E23" s="162">
        <v>68.67</v>
      </c>
      <c r="F23" s="160"/>
      <c r="G23" s="160"/>
      <c r="H23" s="160"/>
      <c r="I23" s="160"/>
      <c r="J23" s="160"/>
      <c r="K23" s="160"/>
      <c r="L23" s="160"/>
      <c r="M23" s="160"/>
      <c r="N23" s="159"/>
      <c r="O23" s="159"/>
      <c r="P23" s="159"/>
      <c r="Q23" s="159"/>
      <c r="R23" s="160"/>
      <c r="S23" s="160"/>
      <c r="T23" s="160"/>
      <c r="U23" s="160"/>
      <c r="V23" s="160"/>
      <c r="W23" s="160"/>
      <c r="X23" s="160"/>
      <c r="Y23" s="160"/>
      <c r="Z23" s="150"/>
      <c r="AA23" s="150"/>
      <c r="AB23" s="150"/>
      <c r="AC23" s="150"/>
      <c r="AD23" s="150"/>
      <c r="AE23" s="150"/>
      <c r="AF23" s="150"/>
      <c r="AG23" s="150" t="s">
        <v>169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3" x14ac:dyDescent="0.2">
      <c r="A24" s="157"/>
      <c r="B24" s="158"/>
      <c r="C24" s="190" t="s">
        <v>179</v>
      </c>
      <c r="D24" s="161"/>
      <c r="E24" s="162">
        <v>-2.88</v>
      </c>
      <c r="F24" s="160"/>
      <c r="G24" s="160"/>
      <c r="H24" s="160"/>
      <c r="I24" s="160"/>
      <c r="J24" s="160"/>
      <c r="K24" s="160"/>
      <c r="L24" s="160"/>
      <c r="M24" s="160"/>
      <c r="N24" s="159"/>
      <c r="O24" s="159"/>
      <c r="P24" s="159"/>
      <c r="Q24" s="159"/>
      <c r="R24" s="160"/>
      <c r="S24" s="160"/>
      <c r="T24" s="160"/>
      <c r="U24" s="160"/>
      <c r="V24" s="160"/>
      <c r="W24" s="160"/>
      <c r="X24" s="160"/>
      <c r="Y24" s="160"/>
      <c r="Z24" s="150"/>
      <c r="AA24" s="150"/>
      <c r="AB24" s="150"/>
      <c r="AC24" s="150"/>
      <c r="AD24" s="150"/>
      <c r="AE24" s="150"/>
      <c r="AF24" s="150"/>
      <c r="AG24" s="150" t="s">
        <v>169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3" x14ac:dyDescent="0.2">
      <c r="A25" s="157"/>
      <c r="B25" s="158"/>
      <c r="C25" s="190" t="s">
        <v>180</v>
      </c>
      <c r="D25" s="161"/>
      <c r="E25" s="162">
        <v>1.8</v>
      </c>
      <c r="F25" s="160"/>
      <c r="G25" s="160"/>
      <c r="H25" s="160"/>
      <c r="I25" s="160"/>
      <c r="J25" s="160"/>
      <c r="K25" s="160"/>
      <c r="L25" s="160"/>
      <c r="M25" s="160"/>
      <c r="N25" s="159"/>
      <c r="O25" s="159"/>
      <c r="P25" s="159"/>
      <c r="Q25" s="159"/>
      <c r="R25" s="160"/>
      <c r="S25" s="160"/>
      <c r="T25" s="160"/>
      <c r="U25" s="160"/>
      <c r="V25" s="160"/>
      <c r="W25" s="160"/>
      <c r="X25" s="160"/>
      <c r="Y25" s="160"/>
      <c r="Z25" s="150"/>
      <c r="AA25" s="150"/>
      <c r="AB25" s="150"/>
      <c r="AC25" s="150"/>
      <c r="AD25" s="150"/>
      <c r="AE25" s="150"/>
      <c r="AF25" s="150"/>
      <c r="AG25" s="150" t="s">
        <v>169</v>
      </c>
      <c r="AH25" s="150">
        <v>0</v>
      </c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3" x14ac:dyDescent="0.2">
      <c r="A26" s="157"/>
      <c r="B26" s="158"/>
      <c r="C26" s="191" t="s">
        <v>181</v>
      </c>
      <c r="D26" s="163"/>
      <c r="E26" s="164">
        <v>67.59</v>
      </c>
      <c r="F26" s="160"/>
      <c r="G26" s="160"/>
      <c r="H26" s="160"/>
      <c r="I26" s="160"/>
      <c r="J26" s="160"/>
      <c r="K26" s="160"/>
      <c r="L26" s="160"/>
      <c r="M26" s="160"/>
      <c r="N26" s="159"/>
      <c r="O26" s="159"/>
      <c r="P26" s="159"/>
      <c r="Q26" s="159"/>
      <c r="R26" s="160"/>
      <c r="S26" s="160"/>
      <c r="T26" s="160"/>
      <c r="U26" s="160"/>
      <c r="V26" s="160"/>
      <c r="W26" s="160"/>
      <c r="X26" s="160"/>
      <c r="Y26" s="160"/>
      <c r="Z26" s="150"/>
      <c r="AA26" s="150"/>
      <c r="AB26" s="150"/>
      <c r="AC26" s="150"/>
      <c r="AD26" s="150"/>
      <c r="AE26" s="150"/>
      <c r="AF26" s="150"/>
      <c r="AG26" s="150" t="s">
        <v>169</v>
      </c>
      <c r="AH26" s="150">
        <v>1</v>
      </c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3" x14ac:dyDescent="0.2">
      <c r="A27" s="157"/>
      <c r="B27" s="158"/>
      <c r="C27" s="190" t="s">
        <v>182</v>
      </c>
      <c r="D27" s="161"/>
      <c r="E27" s="162">
        <v>33.770000000000003</v>
      </c>
      <c r="F27" s="160"/>
      <c r="G27" s="160"/>
      <c r="H27" s="160"/>
      <c r="I27" s="160"/>
      <c r="J27" s="160"/>
      <c r="K27" s="160"/>
      <c r="L27" s="160"/>
      <c r="M27" s="160"/>
      <c r="N27" s="159"/>
      <c r="O27" s="159"/>
      <c r="P27" s="159"/>
      <c r="Q27" s="159"/>
      <c r="R27" s="160"/>
      <c r="S27" s="160"/>
      <c r="T27" s="160"/>
      <c r="U27" s="160"/>
      <c r="V27" s="160"/>
      <c r="W27" s="160"/>
      <c r="X27" s="160"/>
      <c r="Y27" s="160"/>
      <c r="Z27" s="150"/>
      <c r="AA27" s="150"/>
      <c r="AB27" s="150"/>
      <c r="AC27" s="150"/>
      <c r="AD27" s="150"/>
      <c r="AE27" s="150"/>
      <c r="AF27" s="150"/>
      <c r="AG27" s="150" t="s">
        <v>169</v>
      </c>
      <c r="AH27" s="150">
        <v>0</v>
      </c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3" x14ac:dyDescent="0.2">
      <c r="A28" s="157"/>
      <c r="B28" s="158"/>
      <c r="C28" s="190" t="s">
        <v>183</v>
      </c>
      <c r="D28" s="161"/>
      <c r="E28" s="162">
        <v>-4.04</v>
      </c>
      <c r="F28" s="160"/>
      <c r="G28" s="160"/>
      <c r="H28" s="160"/>
      <c r="I28" s="160"/>
      <c r="J28" s="160"/>
      <c r="K28" s="160"/>
      <c r="L28" s="160"/>
      <c r="M28" s="160"/>
      <c r="N28" s="159"/>
      <c r="O28" s="159"/>
      <c r="P28" s="159"/>
      <c r="Q28" s="159"/>
      <c r="R28" s="160"/>
      <c r="S28" s="160"/>
      <c r="T28" s="160"/>
      <c r="U28" s="160"/>
      <c r="V28" s="160"/>
      <c r="W28" s="160"/>
      <c r="X28" s="160"/>
      <c r="Y28" s="160"/>
      <c r="Z28" s="150"/>
      <c r="AA28" s="150"/>
      <c r="AB28" s="150"/>
      <c r="AC28" s="150"/>
      <c r="AD28" s="150"/>
      <c r="AE28" s="150"/>
      <c r="AF28" s="150"/>
      <c r="AG28" s="150" t="s">
        <v>169</v>
      </c>
      <c r="AH28" s="150">
        <v>0</v>
      </c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3" x14ac:dyDescent="0.2">
      <c r="A29" s="157"/>
      <c r="B29" s="158"/>
      <c r="C29" s="191" t="s">
        <v>181</v>
      </c>
      <c r="D29" s="163"/>
      <c r="E29" s="164">
        <v>29.73</v>
      </c>
      <c r="F29" s="160"/>
      <c r="G29" s="160"/>
      <c r="H29" s="160"/>
      <c r="I29" s="160"/>
      <c r="J29" s="160"/>
      <c r="K29" s="160"/>
      <c r="L29" s="160"/>
      <c r="M29" s="160"/>
      <c r="N29" s="159"/>
      <c r="O29" s="159"/>
      <c r="P29" s="159"/>
      <c r="Q29" s="159"/>
      <c r="R29" s="160"/>
      <c r="S29" s="160"/>
      <c r="T29" s="160"/>
      <c r="U29" s="160"/>
      <c r="V29" s="160"/>
      <c r="W29" s="160"/>
      <c r="X29" s="160"/>
      <c r="Y29" s="160"/>
      <c r="Z29" s="150"/>
      <c r="AA29" s="150"/>
      <c r="AB29" s="150"/>
      <c r="AC29" s="150"/>
      <c r="AD29" s="150"/>
      <c r="AE29" s="150"/>
      <c r="AF29" s="150"/>
      <c r="AG29" s="150" t="s">
        <v>169</v>
      </c>
      <c r="AH29" s="150">
        <v>1</v>
      </c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x14ac:dyDescent="0.2">
      <c r="A30" s="166" t="s">
        <v>150</v>
      </c>
      <c r="B30" s="167" t="s">
        <v>70</v>
      </c>
      <c r="C30" s="188" t="s">
        <v>71</v>
      </c>
      <c r="D30" s="168"/>
      <c r="E30" s="169"/>
      <c r="F30" s="170"/>
      <c r="G30" s="170">
        <f>SUMIF(AG31:AG45,"&lt;&gt;NOR",G31:G45)</f>
        <v>0</v>
      </c>
      <c r="H30" s="170"/>
      <c r="I30" s="170">
        <f>SUM(I31:I45)</f>
        <v>0</v>
      </c>
      <c r="J30" s="170"/>
      <c r="K30" s="170">
        <f>SUM(K31:K45)</f>
        <v>0</v>
      </c>
      <c r="L30" s="170"/>
      <c r="M30" s="170">
        <f>SUM(M31:M45)</f>
        <v>0</v>
      </c>
      <c r="N30" s="169"/>
      <c r="O30" s="169">
        <f>SUM(O31:O45)</f>
        <v>1.3900000000000001</v>
      </c>
      <c r="P30" s="169"/>
      <c r="Q30" s="169">
        <f>SUM(Q31:Q45)</f>
        <v>0</v>
      </c>
      <c r="R30" s="170"/>
      <c r="S30" s="170"/>
      <c r="T30" s="171"/>
      <c r="U30" s="165"/>
      <c r="V30" s="165">
        <f>SUM(V31:V45)</f>
        <v>38.269999999999996</v>
      </c>
      <c r="W30" s="165"/>
      <c r="X30" s="165"/>
      <c r="Y30" s="165"/>
      <c r="AG30" t="s">
        <v>151</v>
      </c>
    </row>
    <row r="31" spans="1:60" ht="33.75" outlineLevel="1" x14ac:dyDescent="0.2">
      <c r="A31" s="173">
        <v>5</v>
      </c>
      <c r="B31" s="174" t="s">
        <v>184</v>
      </c>
      <c r="C31" s="189" t="s">
        <v>185</v>
      </c>
      <c r="D31" s="175" t="s">
        <v>165</v>
      </c>
      <c r="E31" s="176">
        <v>16.545000000000002</v>
      </c>
      <c r="F31" s="177"/>
      <c r="G31" s="178">
        <f>ROUND(E31*F31,2)</f>
        <v>0</v>
      </c>
      <c r="H31" s="177"/>
      <c r="I31" s="178">
        <f>ROUND(E31*H31,2)</f>
        <v>0</v>
      </c>
      <c r="J31" s="177"/>
      <c r="K31" s="178">
        <f>ROUND(E31*J31,2)</f>
        <v>0</v>
      </c>
      <c r="L31" s="178">
        <v>15</v>
      </c>
      <c r="M31" s="178">
        <f>G31*(1+L31/100)</f>
        <v>0</v>
      </c>
      <c r="N31" s="176">
        <v>1.5879999999999998E-2</v>
      </c>
      <c r="O31" s="176">
        <f>ROUND(E31*N31,2)</f>
        <v>0.26</v>
      </c>
      <c r="P31" s="176">
        <v>0</v>
      </c>
      <c r="Q31" s="176">
        <f>ROUND(E31*P31,2)</f>
        <v>0</v>
      </c>
      <c r="R31" s="178" t="s">
        <v>155</v>
      </c>
      <c r="S31" s="178" t="s">
        <v>156</v>
      </c>
      <c r="T31" s="179" t="s">
        <v>156</v>
      </c>
      <c r="U31" s="160">
        <v>0.33605000000000002</v>
      </c>
      <c r="V31" s="160">
        <f>ROUND(E31*U31,2)</f>
        <v>5.56</v>
      </c>
      <c r="W31" s="160"/>
      <c r="X31" s="160"/>
      <c r="Y31" s="160" t="s">
        <v>157</v>
      </c>
      <c r="Z31" s="150"/>
      <c r="AA31" s="150"/>
      <c r="AB31" s="150"/>
      <c r="AC31" s="150"/>
      <c r="AD31" s="150"/>
      <c r="AE31" s="150"/>
      <c r="AF31" s="150"/>
      <c r="AG31" s="150" t="s">
        <v>158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2" x14ac:dyDescent="0.2">
      <c r="A32" s="157"/>
      <c r="B32" s="158"/>
      <c r="C32" s="190" t="s">
        <v>186</v>
      </c>
      <c r="D32" s="161"/>
      <c r="E32" s="162">
        <v>16.55</v>
      </c>
      <c r="F32" s="160"/>
      <c r="G32" s="160"/>
      <c r="H32" s="160"/>
      <c r="I32" s="160"/>
      <c r="J32" s="160"/>
      <c r="K32" s="160"/>
      <c r="L32" s="160"/>
      <c r="M32" s="160"/>
      <c r="N32" s="159"/>
      <c r="O32" s="159"/>
      <c r="P32" s="159"/>
      <c r="Q32" s="159"/>
      <c r="R32" s="160"/>
      <c r="S32" s="160"/>
      <c r="T32" s="160"/>
      <c r="U32" s="160"/>
      <c r="V32" s="160"/>
      <c r="W32" s="160"/>
      <c r="X32" s="160"/>
      <c r="Y32" s="160"/>
      <c r="Z32" s="150"/>
      <c r="AA32" s="150"/>
      <c r="AB32" s="150"/>
      <c r="AC32" s="150"/>
      <c r="AD32" s="150"/>
      <c r="AE32" s="150"/>
      <c r="AF32" s="150"/>
      <c r="AG32" s="150" t="s">
        <v>169</v>
      </c>
      <c r="AH32" s="150">
        <v>0</v>
      </c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ht="22.5" outlineLevel="1" x14ac:dyDescent="0.2">
      <c r="A33" s="173">
        <v>6</v>
      </c>
      <c r="B33" s="174" t="s">
        <v>187</v>
      </c>
      <c r="C33" s="189" t="s">
        <v>188</v>
      </c>
      <c r="D33" s="175" t="s">
        <v>165</v>
      </c>
      <c r="E33" s="176">
        <v>67.592500000000001</v>
      </c>
      <c r="F33" s="177"/>
      <c r="G33" s="178">
        <f>ROUND(E33*F33,2)</f>
        <v>0</v>
      </c>
      <c r="H33" s="177"/>
      <c r="I33" s="178">
        <f>ROUND(E33*H33,2)</f>
        <v>0</v>
      </c>
      <c r="J33" s="177"/>
      <c r="K33" s="178">
        <f>ROUND(E33*J33,2)</f>
        <v>0</v>
      </c>
      <c r="L33" s="178">
        <v>15</v>
      </c>
      <c r="M33" s="178">
        <f>G33*(1+L33/100)</f>
        <v>0</v>
      </c>
      <c r="N33" s="176">
        <v>1.5810000000000001E-2</v>
      </c>
      <c r="O33" s="176">
        <f>ROUND(E33*N33,2)</f>
        <v>1.07</v>
      </c>
      <c r="P33" s="176">
        <v>0</v>
      </c>
      <c r="Q33" s="176">
        <f>ROUND(E33*P33,2)</f>
        <v>0</v>
      </c>
      <c r="R33" s="178" t="s">
        <v>155</v>
      </c>
      <c r="S33" s="178" t="s">
        <v>156</v>
      </c>
      <c r="T33" s="179" t="s">
        <v>156</v>
      </c>
      <c r="U33" s="160">
        <v>0.24845</v>
      </c>
      <c r="V33" s="160">
        <f>ROUND(E33*U33,2)</f>
        <v>16.79</v>
      </c>
      <c r="W33" s="160"/>
      <c r="X33" s="160"/>
      <c r="Y33" s="160" t="s">
        <v>157</v>
      </c>
      <c r="Z33" s="150"/>
      <c r="AA33" s="150"/>
      <c r="AB33" s="150"/>
      <c r="AC33" s="150"/>
      <c r="AD33" s="150"/>
      <c r="AE33" s="150"/>
      <c r="AF33" s="150"/>
      <c r="AG33" s="150" t="s">
        <v>158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outlineLevel="2" x14ac:dyDescent="0.2">
      <c r="A34" s="157"/>
      <c r="B34" s="158"/>
      <c r="C34" s="190" t="s">
        <v>189</v>
      </c>
      <c r="D34" s="161"/>
      <c r="E34" s="162">
        <v>68.67</v>
      </c>
      <c r="F34" s="160"/>
      <c r="G34" s="160"/>
      <c r="H34" s="160"/>
      <c r="I34" s="160"/>
      <c r="J34" s="160"/>
      <c r="K34" s="160"/>
      <c r="L34" s="160"/>
      <c r="M34" s="160"/>
      <c r="N34" s="159"/>
      <c r="O34" s="159"/>
      <c r="P34" s="159"/>
      <c r="Q34" s="159"/>
      <c r="R34" s="160"/>
      <c r="S34" s="160"/>
      <c r="T34" s="160"/>
      <c r="U34" s="160"/>
      <c r="V34" s="160"/>
      <c r="W34" s="160"/>
      <c r="X34" s="160"/>
      <c r="Y34" s="160"/>
      <c r="Z34" s="150"/>
      <c r="AA34" s="150"/>
      <c r="AB34" s="150"/>
      <c r="AC34" s="150"/>
      <c r="AD34" s="150"/>
      <c r="AE34" s="150"/>
      <c r="AF34" s="150"/>
      <c r="AG34" s="150" t="s">
        <v>169</v>
      </c>
      <c r="AH34" s="150">
        <v>0</v>
      </c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3" x14ac:dyDescent="0.2">
      <c r="A35" s="157"/>
      <c r="B35" s="158"/>
      <c r="C35" s="190" t="s">
        <v>179</v>
      </c>
      <c r="D35" s="161"/>
      <c r="E35" s="162">
        <v>-2.88</v>
      </c>
      <c r="F35" s="160"/>
      <c r="G35" s="160"/>
      <c r="H35" s="160"/>
      <c r="I35" s="160"/>
      <c r="J35" s="160"/>
      <c r="K35" s="160"/>
      <c r="L35" s="160"/>
      <c r="M35" s="160"/>
      <c r="N35" s="159"/>
      <c r="O35" s="159"/>
      <c r="P35" s="159"/>
      <c r="Q35" s="159"/>
      <c r="R35" s="160"/>
      <c r="S35" s="160"/>
      <c r="T35" s="160"/>
      <c r="U35" s="160"/>
      <c r="V35" s="160"/>
      <c r="W35" s="160"/>
      <c r="X35" s="160"/>
      <c r="Y35" s="160"/>
      <c r="Z35" s="150"/>
      <c r="AA35" s="150"/>
      <c r="AB35" s="150"/>
      <c r="AC35" s="150"/>
      <c r="AD35" s="150"/>
      <c r="AE35" s="150"/>
      <c r="AF35" s="150"/>
      <c r="AG35" s="150" t="s">
        <v>169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3" x14ac:dyDescent="0.2">
      <c r="A36" s="157"/>
      <c r="B36" s="158"/>
      <c r="C36" s="190" t="s">
        <v>180</v>
      </c>
      <c r="D36" s="161"/>
      <c r="E36" s="162">
        <v>1.8</v>
      </c>
      <c r="F36" s="160"/>
      <c r="G36" s="160"/>
      <c r="H36" s="160"/>
      <c r="I36" s="160"/>
      <c r="J36" s="160"/>
      <c r="K36" s="160"/>
      <c r="L36" s="160"/>
      <c r="M36" s="160"/>
      <c r="N36" s="159"/>
      <c r="O36" s="159"/>
      <c r="P36" s="159"/>
      <c r="Q36" s="159"/>
      <c r="R36" s="160"/>
      <c r="S36" s="160"/>
      <c r="T36" s="160"/>
      <c r="U36" s="160"/>
      <c r="V36" s="160"/>
      <c r="W36" s="160"/>
      <c r="X36" s="160"/>
      <c r="Y36" s="160"/>
      <c r="Z36" s="150"/>
      <c r="AA36" s="150"/>
      <c r="AB36" s="150"/>
      <c r="AC36" s="150"/>
      <c r="AD36" s="150"/>
      <c r="AE36" s="150"/>
      <c r="AF36" s="150"/>
      <c r="AG36" s="150" t="s">
        <v>169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outlineLevel="1" x14ac:dyDescent="0.2">
      <c r="A37" s="173">
        <v>7</v>
      </c>
      <c r="B37" s="174" t="s">
        <v>190</v>
      </c>
      <c r="C37" s="189" t="s">
        <v>191</v>
      </c>
      <c r="D37" s="175" t="s">
        <v>192</v>
      </c>
      <c r="E37" s="176">
        <v>24.85</v>
      </c>
      <c r="F37" s="177"/>
      <c r="G37" s="178">
        <f>ROUND(E37*F37,2)</f>
        <v>0</v>
      </c>
      <c r="H37" s="177"/>
      <c r="I37" s="178">
        <f>ROUND(E37*H37,2)</f>
        <v>0</v>
      </c>
      <c r="J37" s="177"/>
      <c r="K37" s="178">
        <f>ROUND(E37*J37,2)</f>
        <v>0</v>
      </c>
      <c r="L37" s="178">
        <v>15</v>
      </c>
      <c r="M37" s="178">
        <f>G37*(1+L37/100)</f>
        <v>0</v>
      </c>
      <c r="N37" s="176">
        <v>2.3800000000000002E-3</v>
      </c>
      <c r="O37" s="176">
        <f>ROUND(E37*N37,2)</f>
        <v>0.06</v>
      </c>
      <c r="P37" s="176">
        <v>0</v>
      </c>
      <c r="Q37" s="176">
        <f>ROUND(E37*P37,2)</f>
        <v>0</v>
      </c>
      <c r="R37" s="178" t="s">
        <v>155</v>
      </c>
      <c r="S37" s="178" t="s">
        <v>156</v>
      </c>
      <c r="T37" s="179" t="s">
        <v>156</v>
      </c>
      <c r="U37" s="160">
        <v>0.18232999999999999</v>
      </c>
      <c r="V37" s="160">
        <f>ROUND(E37*U37,2)</f>
        <v>4.53</v>
      </c>
      <c r="W37" s="160"/>
      <c r="X37" s="160"/>
      <c r="Y37" s="160" t="s">
        <v>157</v>
      </c>
      <c r="Z37" s="150"/>
      <c r="AA37" s="150"/>
      <c r="AB37" s="150"/>
      <c r="AC37" s="150"/>
      <c r="AD37" s="150"/>
      <c r="AE37" s="150"/>
      <c r="AF37" s="150"/>
      <c r="AG37" s="150" t="s">
        <v>158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2" x14ac:dyDescent="0.2">
      <c r="A38" s="157"/>
      <c r="B38" s="158"/>
      <c r="C38" s="190" t="s">
        <v>193</v>
      </c>
      <c r="D38" s="161"/>
      <c r="E38" s="162">
        <v>12.2</v>
      </c>
      <c r="F38" s="160"/>
      <c r="G38" s="160"/>
      <c r="H38" s="160"/>
      <c r="I38" s="160"/>
      <c r="J38" s="160"/>
      <c r="K38" s="160"/>
      <c r="L38" s="160"/>
      <c r="M38" s="160"/>
      <c r="N38" s="159"/>
      <c r="O38" s="159"/>
      <c r="P38" s="159"/>
      <c r="Q38" s="159"/>
      <c r="R38" s="160"/>
      <c r="S38" s="160"/>
      <c r="T38" s="160"/>
      <c r="U38" s="160"/>
      <c r="V38" s="160"/>
      <c r="W38" s="160"/>
      <c r="X38" s="160"/>
      <c r="Y38" s="160"/>
      <c r="Z38" s="150"/>
      <c r="AA38" s="150"/>
      <c r="AB38" s="150"/>
      <c r="AC38" s="150"/>
      <c r="AD38" s="150"/>
      <c r="AE38" s="150"/>
      <c r="AF38" s="150"/>
      <c r="AG38" s="150" t="s">
        <v>169</v>
      </c>
      <c r="AH38" s="150">
        <v>0</v>
      </c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3" x14ac:dyDescent="0.2">
      <c r="A39" s="157"/>
      <c r="B39" s="158"/>
      <c r="C39" s="190" t="s">
        <v>194</v>
      </c>
      <c r="D39" s="161"/>
      <c r="E39" s="162">
        <v>12.65</v>
      </c>
      <c r="F39" s="160"/>
      <c r="G39" s="160"/>
      <c r="H39" s="160"/>
      <c r="I39" s="160"/>
      <c r="J39" s="160"/>
      <c r="K39" s="160"/>
      <c r="L39" s="160"/>
      <c r="M39" s="160"/>
      <c r="N39" s="159"/>
      <c r="O39" s="159"/>
      <c r="P39" s="159"/>
      <c r="Q39" s="159"/>
      <c r="R39" s="160"/>
      <c r="S39" s="160"/>
      <c r="T39" s="160"/>
      <c r="U39" s="160"/>
      <c r="V39" s="160"/>
      <c r="W39" s="160"/>
      <c r="X39" s="160"/>
      <c r="Y39" s="160"/>
      <c r="Z39" s="150"/>
      <c r="AA39" s="150"/>
      <c r="AB39" s="150"/>
      <c r="AC39" s="150"/>
      <c r="AD39" s="150"/>
      <c r="AE39" s="150"/>
      <c r="AF39" s="150"/>
      <c r="AG39" s="150" t="s">
        <v>169</v>
      </c>
      <c r="AH39" s="150">
        <v>0</v>
      </c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1" x14ac:dyDescent="0.2">
      <c r="A40" s="173">
        <v>8</v>
      </c>
      <c r="B40" s="174" t="s">
        <v>195</v>
      </c>
      <c r="C40" s="189" t="s">
        <v>196</v>
      </c>
      <c r="D40" s="175" t="s">
        <v>165</v>
      </c>
      <c r="E40" s="176">
        <v>25.241250000000001</v>
      </c>
      <c r="F40" s="177"/>
      <c r="G40" s="178">
        <f>ROUND(E40*F40,2)</f>
        <v>0</v>
      </c>
      <c r="H40" s="177"/>
      <c r="I40" s="178">
        <f>ROUND(E40*H40,2)</f>
        <v>0</v>
      </c>
      <c r="J40" s="177"/>
      <c r="K40" s="178">
        <f>ROUND(E40*J40,2)</f>
        <v>0</v>
      </c>
      <c r="L40" s="178">
        <v>15</v>
      </c>
      <c r="M40" s="178">
        <f>G40*(1+L40/100)</f>
        <v>0</v>
      </c>
      <c r="N40" s="176">
        <v>0</v>
      </c>
      <c r="O40" s="176">
        <f>ROUND(E40*N40,2)</f>
        <v>0</v>
      </c>
      <c r="P40" s="176">
        <v>0</v>
      </c>
      <c r="Q40" s="176">
        <f>ROUND(E40*P40,2)</f>
        <v>0</v>
      </c>
      <c r="R40" s="178" t="s">
        <v>172</v>
      </c>
      <c r="S40" s="178" t="s">
        <v>156</v>
      </c>
      <c r="T40" s="179" t="s">
        <v>156</v>
      </c>
      <c r="U40" s="160">
        <v>0.43</v>
      </c>
      <c r="V40" s="160">
        <f>ROUND(E40*U40,2)</f>
        <v>10.85</v>
      </c>
      <c r="W40" s="160"/>
      <c r="X40" s="160"/>
      <c r="Y40" s="160" t="s">
        <v>157</v>
      </c>
      <c r="Z40" s="150"/>
      <c r="AA40" s="150"/>
      <c r="AB40" s="150"/>
      <c r="AC40" s="150"/>
      <c r="AD40" s="150"/>
      <c r="AE40" s="150"/>
      <c r="AF40" s="150"/>
      <c r="AG40" s="150" t="s">
        <v>158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2" x14ac:dyDescent="0.2">
      <c r="A41" s="157"/>
      <c r="B41" s="158"/>
      <c r="C41" s="190" t="s">
        <v>197</v>
      </c>
      <c r="D41" s="161"/>
      <c r="E41" s="162">
        <v>25.24</v>
      </c>
      <c r="F41" s="160"/>
      <c r="G41" s="160"/>
      <c r="H41" s="160"/>
      <c r="I41" s="160"/>
      <c r="J41" s="160"/>
      <c r="K41" s="160"/>
      <c r="L41" s="160"/>
      <c r="M41" s="160"/>
      <c r="N41" s="159"/>
      <c r="O41" s="159"/>
      <c r="P41" s="159"/>
      <c r="Q41" s="159"/>
      <c r="R41" s="160"/>
      <c r="S41" s="160"/>
      <c r="T41" s="160"/>
      <c r="U41" s="160"/>
      <c r="V41" s="160"/>
      <c r="W41" s="160"/>
      <c r="X41" s="160"/>
      <c r="Y41" s="160"/>
      <c r="Z41" s="150"/>
      <c r="AA41" s="150"/>
      <c r="AB41" s="150"/>
      <c r="AC41" s="150"/>
      <c r="AD41" s="150"/>
      <c r="AE41" s="150"/>
      <c r="AF41" s="150"/>
      <c r="AG41" s="150" t="s">
        <v>169</v>
      </c>
      <c r="AH41" s="150">
        <v>0</v>
      </c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1" x14ac:dyDescent="0.2">
      <c r="A42" s="173">
        <v>9</v>
      </c>
      <c r="B42" s="174" t="s">
        <v>198</v>
      </c>
      <c r="C42" s="189" t="s">
        <v>199</v>
      </c>
      <c r="D42" s="175" t="s">
        <v>165</v>
      </c>
      <c r="E42" s="176">
        <v>6.92</v>
      </c>
      <c r="F42" s="177"/>
      <c r="G42" s="178">
        <f>ROUND(E42*F42,2)</f>
        <v>0</v>
      </c>
      <c r="H42" s="177"/>
      <c r="I42" s="178">
        <f>ROUND(E42*H42,2)</f>
        <v>0</v>
      </c>
      <c r="J42" s="177"/>
      <c r="K42" s="178">
        <f>ROUND(E42*J42,2)</f>
        <v>0</v>
      </c>
      <c r="L42" s="178">
        <v>15</v>
      </c>
      <c r="M42" s="178">
        <f>G42*(1+L42/100)</f>
        <v>0</v>
      </c>
      <c r="N42" s="176">
        <v>4.0000000000000003E-5</v>
      </c>
      <c r="O42" s="176">
        <f>ROUND(E42*N42,2)</f>
        <v>0</v>
      </c>
      <c r="P42" s="176">
        <v>0</v>
      </c>
      <c r="Q42" s="176">
        <f>ROUND(E42*P42,2)</f>
        <v>0</v>
      </c>
      <c r="R42" s="178" t="s">
        <v>172</v>
      </c>
      <c r="S42" s="178" t="s">
        <v>156</v>
      </c>
      <c r="T42" s="179" t="s">
        <v>156</v>
      </c>
      <c r="U42" s="160">
        <v>7.8E-2</v>
      </c>
      <c r="V42" s="160">
        <f>ROUND(E42*U42,2)</f>
        <v>0.54</v>
      </c>
      <c r="W42" s="160"/>
      <c r="X42" s="160"/>
      <c r="Y42" s="160" t="s">
        <v>157</v>
      </c>
      <c r="Z42" s="150"/>
      <c r="AA42" s="150"/>
      <c r="AB42" s="150"/>
      <c r="AC42" s="150"/>
      <c r="AD42" s="150"/>
      <c r="AE42" s="150"/>
      <c r="AF42" s="150"/>
      <c r="AG42" s="150" t="s">
        <v>158</v>
      </c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ht="22.5" outlineLevel="2" x14ac:dyDescent="0.2">
      <c r="A43" s="157"/>
      <c r="B43" s="158"/>
      <c r="C43" s="255" t="s">
        <v>200</v>
      </c>
      <c r="D43" s="256"/>
      <c r="E43" s="256"/>
      <c r="F43" s="256"/>
      <c r="G43" s="256"/>
      <c r="H43" s="160"/>
      <c r="I43" s="160"/>
      <c r="J43" s="160"/>
      <c r="K43" s="160"/>
      <c r="L43" s="160"/>
      <c r="M43" s="160"/>
      <c r="N43" s="159"/>
      <c r="O43" s="159"/>
      <c r="P43" s="159"/>
      <c r="Q43" s="159"/>
      <c r="R43" s="160"/>
      <c r="S43" s="160"/>
      <c r="T43" s="160"/>
      <c r="U43" s="160"/>
      <c r="V43" s="160"/>
      <c r="W43" s="160"/>
      <c r="X43" s="160"/>
      <c r="Y43" s="160"/>
      <c r="Z43" s="150"/>
      <c r="AA43" s="150"/>
      <c r="AB43" s="150"/>
      <c r="AC43" s="150"/>
      <c r="AD43" s="150"/>
      <c r="AE43" s="150"/>
      <c r="AF43" s="150"/>
      <c r="AG43" s="150" t="s">
        <v>160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80" t="str">
        <f>C43</f>
        <v>které se zřizují před úpravami povrchu, a obalení osazených dveřních zárubní před znečištěním při úpravách povrchu nástřikem plastických maltovin včetně pozdějšího odkrytí,</v>
      </c>
      <c r="BB43" s="150"/>
      <c r="BC43" s="150"/>
      <c r="BD43" s="150"/>
      <c r="BE43" s="150"/>
      <c r="BF43" s="150"/>
      <c r="BG43" s="150"/>
      <c r="BH43" s="150"/>
    </row>
    <row r="44" spans="1:60" outlineLevel="2" x14ac:dyDescent="0.2">
      <c r="A44" s="157"/>
      <c r="B44" s="158"/>
      <c r="C44" s="190" t="s">
        <v>201</v>
      </c>
      <c r="D44" s="161"/>
      <c r="E44" s="162">
        <v>3.08</v>
      </c>
      <c r="F44" s="160"/>
      <c r="G44" s="160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60"/>
      <c r="S44" s="160"/>
      <c r="T44" s="160"/>
      <c r="U44" s="160"/>
      <c r="V44" s="160"/>
      <c r="W44" s="160"/>
      <c r="X44" s="160"/>
      <c r="Y44" s="160"/>
      <c r="Z44" s="150"/>
      <c r="AA44" s="150"/>
      <c r="AB44" s="150"/>
      <c r="AC44" s="150"/>
      <c r="AD44" s="150"/>
      <c r="AE44" s="150"/>
      <c r="AF44" s="150"/>
      <c r="AG44" s="150" t="s">
        <v>169</v>
      </c>
      <c r="AH44" s="150">
        <v>0</v>
      </c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3" x14ac:dyDescent="0.2">
      <c r="A45" s="157"/>
      <c r="B45" s="158"/>
      <c r="C45" s="190" t="s">
        <v>202</v>
      </c>
      <c r="D45" s="161"/>
      <c r="E45" s="162">
        <v>3.84</v>
      </c>
      <c r="F45" s="160"/>
      <c r="G45" s="160"/>
      <c r="H45" s="160"/>
      <c r="I45" s="160"/>
      <c r="J45" s="160"/>
      <c r="K45" s="160"/>
      <c r="L45" s="160"/>
      <c r="M45" s="160"/>
      <c r="N45" s="159"/>
      <c r="O45" s="159"/>
      <c r="P45" s="159"/>
      <c r="Q45" s="159"/>
      <c r="R45" s="160"/>
      <c r="S45" s="160"/>
      <c r="T45" s="160"/>
      <c r="U45" s="160"/>
      <c r="V45" s="160"/>
      <c r="W45" s="160"/>
      <c r="X45" s="160"/>
      <c r="Y45" s="160"/>
      <c r="Z45" s="150"/>
      <c r="AA45" s="150"/>
      <c r="AB45" s="150"/>
      <c r="AC45" s="150"/>
      <c r="AD45" s="150"/>
      <c r="AE45" s="150"/>
      <c r="AF45" s="150"/>
      <c r="AG45" s="150" t="s">
        <v>169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x14ac:dyDescent="0.2">
      <c r="A46" s="166" t="s">
        <v>150</v>
      </c>
      <c r="B46" s="167" t="s">
        <v>72</v>
      </c>
      <c r="C46" s="188" t="s">
        <v>73</v>
      </c>
      <c r="D46" s="168"/>
      <c r="E46" s="169"/>
      <c r="F46" s="170"/>
      <c r="G46" s="170">
        <f>SUMIF(AG47:AG58,"&lt;&gt;NOR",G47:G58)</f>
        <v>0</v>
      </c>
      <c r="H46" s="170"/>
      <c r="I46" s="170">
        <f>SUM(I47:I58)</f>
        <v>0</v>
      </c>
      <c r="J46" s="170"/>
      <c r="K46" s="170">
        <f>SUM(K47:K58)</f>
        <v>0</v>
      </c>
      <c r="L46" s="170"/>
      <c r="M46" s="170">
        <f>SUM(M47:M58)</f>
        <v>0</v>
      </c>
      <c r="N46" s="169"/>
      <c r="O46" s="169">
        <f>SUM(O47:O58)</f>
        <v>0.91</v>
      </c>
      <c r="P46" s="169"/>
      <c r="Q46" s="169">
        <f>SUM(Q47:Q58)</f>
        <v>0</v>
      </c>
      <c r="R46" s="170"/>
      <c r="S46" s="170"/>
      <c r="T46" s="171"/>
      <c r="U46" s="165"/>
      <c r="V46" s="165">
        <f>SUM(V47:V58)</f>
        <v>8.75</v>
      </c>
      <c r="W46" s="165"/>
      <c r="X46" s="165"/>
      <c r="Y46" s="165"/>
      <c r="AG46" t="s">
        <v>151</v>
      </c>
    </row>
    <row r="47" spans="1:60" ht="22.5" outlineLevel="1" x14ac:dyDescent="0.2">
      <c r="A47" s="173">
        <v>10</v>
      </c>
      <c r="B47" s="174" t="s">
        <v>203</v>
      </c>
      <c r="C47" s="189" t="s">
        <v>204</v>
      </c>
      <c r="D47" s="175" t="s">
        <v>165</v>
      </c>
      <c r="E47" s="176">
        <v>3.45</v>
      </c>
      <c r="F47" s="177"/>
      <c r="G47" s="178">
        <f>ROUND(E47*F47,2)</f>
        <v>0</v>
      </c>
      <c r="H47" s="177"/>
      <c r="I47" s="178">
        <f>ROUND(E47*H47,2)</f>
        <v>0</v>
      </c>
      <c r="J47" s="177"/>
      <c r="K47" s="178">
        <f>ROUND(E47*J47,2)</f>
        <v>0</v>
      </c>
      <c r="L47" s="178">
        <v>15</v>
      </c>
      <c r="M47" s="178">
        <f>G47*(1+L47/100)</f>
        <v>0</v>
      </c>
      <c r="N47" s="176">
        <v>3.1710000000000002E-2</v>
      </c>
      <c r="O47" s="176">
        <f>ROUND(E47*N47,2)</f>
        <v>0.11</v>
      </c>
      <c r="P47" s="176">
        <v>0</v>
      </c>
      <c r="Q47" s="176">
        <f>ROUND(E47*P47,2)</f>
        <v>0</v>
      </c>
      <c r="R47" s="178" t="s">
        <v>155</v>
      </c>
      <c r="S47" s="178" t="s">
        <v>156</v>
      </c>
      <c r="T47" s="179" t="s">
        <v>156</v>
      </c>
      <c r="U47" s="160">
        <v>0.44</v>
      </c>
      <c r="V47" s="160">
        <f>ROUND(E47*U47,2)</f>
        <v>1.52</v>
      </c>
      <c r="W47" s="160"/>
      <c r="X47" s="160"/>
      <c r="Y47" s="160" t="s">
        <v>157</v>
      </c>
      <c r="Z47" s="150"/>
      <c r="AA47" s="150"/>
      <c r="AB47" s="150"/>
      <c r="AC47" s="150"/>
      <c r="AD47" s="150"/>
      <c r="AE47" s="150"/>
      <c r="AF47" s="150"/>
      <c r="AG47" s="150" t="s">
        <v>158</v>
      </c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2" x14ac:dyDescent="0.2">
      <c r="A48" s="157"/>
      <c r="B48" s="158"/>
      <c r="C48" s="190" t="s">
        <v>205</v>
      </c>
      <c r="D48" s="161"/>
      <c r="E48" s="162">
        <v>3.45</v>
      </c>
      <c r="F48" s="160"/>
      <c r="G48" s="160"/>
      <c r="H48" s="160"/>
      <c r="I48" s="160"/>
      <c r="J48" s="160"/>
      <c r="K48" s="160"/>
      <c r="L48" s="160"/>
      <c r="M48" s="160"/>
      <c r="N48" s="159"/>
      <c r="O48" s="159"/>
      <c r="P48" s="159"/>
      <c r="Q48" s="159"/>
      <c r="R48" s="160"/>
      <c r="S48" s="160"/>
      <c r="T48" s="160"/>
      <c r="U48" s="160"/>
      <c r="V48" s="160"/>
      <c r="W48" s="160"/>
      <c r="X48" s="160"/>
      <c r="Y48" s="160"/>
      <c r="Z48" s="150"/>
      <c r="AA48" s="150"/>
      <c r="AB48" s="150"/>
      <c r="AC48" s="150"/>
      <c r="AD48" s="150"/>
      <c r="AE48" s="150"/>
      <c r="AF48" s="150"/>
      <c r="AG48" s="150" t="s">
        <v>169</v>
      </c>
      <c r="AH48" s="150">
        <v>0</v>
      </c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1" x14ac:dyDescent="0.2">
      <c r="A49" s="173">
        <v>11</v>
      </c>
      <c r="B49" s="174" t="s">
        <v>206</v>
      </c>
      <c r="C49" s="189" t="s">
        <v>207</v>
      </c>
      <c r="D49" s="175" t="s">
        <v>208</v>
      </c>
      <c r="E49" s="176">
        <v>0.27</v>
      </c>
      <c r="F49" s="177"/>
      <c r="G49" s="178">
        <f>ROUND(E49*F49,2)</f>
        <v>0</v>
      </c>
      <c r="H49" s="177"/>
      <c r="I49" s="178">
        <f>ROUND(E49*H49,2)</f>
        <v>0</v>
      </c>
      <c r="J49" s="177"/>
      <c r="K49" s="178">
        <f>ROUND(E49*J49,2)</f>
        <v>0</v>
      </c>
      <c r="L49" s="178">
        <v>15</v>
      </c>
      <c r="M49" s="178">
        <f>G49*(1+L49/100)</f>
        <v>0</v>
      </c>
      <c r="N49" s="176">
        <v>2.5</v>
      </c>
      <c r="O49" s="176">
        <f>ROUND(E49*N49,2)</f>
        <v>0.68</v>
      </c>
      <c r="P49" s="176">
        <v>0</v>
      </c>
      <c r="Q49" s="176">
        <f>ROUND(E49*P49,2)</f>
        <v>0</v>
      </c>
      <c r="R49" s="178" t="s">
        <v>155</v>
      </c>
      <c r="S49" s="178" t="s">
        <v>156</v>
      </c>
      <c r="T49" s="179" t="s">
        <v>156</v>
      </c>
      <c r="U49" s="160">
        <v>5.33</v>
      </c>
      <c r="V49" s="160">
        <f>ROUND(E49*U49,2)</f>
        <v>1.44</v>
      </c>
      <c r="W49" s="160"/>
      <c r="X49" s="160"/>
      <c r="Y49" s="160" t="s">
        <v>157</v>
      </c>
      <c r="Z49" s="150"/>
      <c r="AA49" s="150"/>
      <c r="AB49" s="150"/>
      <c r="AC49" s="150"/>
      <c r="AD49" s="150"/>
      <c r="AE49" s="150"/>
      <c r="AF49" s="150"/>
      <c r="AG49" s="150" t="s">
        <v>158</v>
      </c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2" x14ac:dyDescent="0.2">
      <c r="A50" s="157"/>
      <c r="B50" s="158"/>
      <c r="C50" s="255" t="s">
        <v>209</v>
      </c>
      <c r="D50" s="256"/>
      <c r="E50" s="256"/>
      <c r="F50" s="256"/>
      <c r="G50" s="256"/>
      <c r="H50" s="160"/>
      <c r="I50" s="160"/>
      <c r="J50" s="160"/>
      <c r="K50" s="160"/>
      <c r="L50" s="160"/>
      <c r="M50" s="160"/>
      <c r="N50" s="159"/>
      <c r="O50" s="159"/>
      <c r="P50" s="159"/>
      <c r="Q50" s="159"/>
      <c r="R50" s="160"/>
      <c r="S50" s="160"/>
      <c r="T50" s="160"/>
      <c r="U50" s="160"/>
      <c r="V50" s="160"/>
      <c r="W50" s="160"/>
      <c r="X50" s="160"/>
      <c r="Y50" s="160"/>
      <c r="Z50" s="150"/>
      <c r="AA50" s="150"/>
      <c r="AB50" s="150"/>
      <c r="AC50" s="150"/>
      <c r="AD50" s="150"/>
      <c r="AE50" s="150"/>
      <c r="AF50" s="150"/>
      <c r="AG50" s="150" t="s">
        <v>160</v>
      </c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2" x14ac:dyDescent="0.2">
      <c r="A51" s="157"/>
      <c r="B51" s="158"/>
      <c r="C51" s="190" t="s">
        <v>210</v>
      </c>
      <c r="D51" s="161"/>
      <c r="E51" s="162">
        <v>0.27</v>
      </c>
      <c r="F51" s="160"/>
      <c r="G51" s="160"/>
      <c r="H51" s="160"/>
      <c r="I51" s="160"/>
      <c r="J51" s="160"/>
      <c r="K51" s="160"/>
      <c r="L51" s="160"/>
      <c r="M51" s="160"/>
      <c r="N51" s="159"/>
      <c r="O51" s="159"/>
      <c r="P51" s="159"/>
      <c r="Q51" s="159"/>
      <c r="R51" s="160"/>
      <c r="S51" s="160"/>
      <c r="T51" s="160"/>
      <c r="U51" s="160"/>
      <c r="V51" s="160"/>
      <c r="W51" s="160"/>
      <c r="X51" s="160"/>
      <c r="Y51" s="160"/>
      <c r="Z51" s="150"/>
      <c r="AA51" s="150"/>
      <c r="AB51" s="150"/>
      <c r="AC51" s="150"/>
      <c r="AD51" s="150"/>
      <c r="AE51" s="150"/>
      <c r="AF51" s="150"/>
      <c r="AG51" s="150" t="s">
        <v>169</v>
      </c>
      <c r="AH51" s="150">
        <v>0</v>
      </c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ht="22.5" outlineLevel="1" x14ac:dyDescent="0.2">
      <c r="A52" s="173">
        <v>12</v>
      </c>
      <c r="B52" s="174" t="s">
        <v>211</v>
      </c>
      <c r="C52" s="189" t="s">
        <v>212</v>
      </c>
      <c r="D52" s="175" t="s">
        <v>165</v>
      </c>
      <c r="E52" s="176">
        <v>15.9375</v>
      </c>
      <c r="F52" s="177"/>
      <c r="G52" s="178">
        <f>ROUND(E52*F52,2)</f>
        <v>0</v>
      </c>
      <c r="H52" s="177"/>
      <c r="I52" s="178">
        <f>ROUND(E52*H52,2)</f>
        <v>0</v>
      </c>
      <c r="J52" s="177"/>
      <c r="K52" s="178">
        <f>ROUND(E52*J52,2)</f>
        <v>0</v>
      </c>
      <c r="L52" s="178">
        <v>15</v>
      </c>
      <c r="M52" s="178">
        <f>G52*(1+L52/100)</f>
        <v>0</v>
      </c>
      <c r="N52" s="176">
        <v>7.0000000000000001E-3</v>
      </c>
      <c r="O52" s="176">
        <f>ROUND(E52*N52,2)</f>
        <v>0.11</v>
      </c>
      <c r="P52" s="176">
        <v>0</v>
      </c>
      <c r="Q52" s="176">
        <f>ROUND(E52*P52,2)</f>
        <v>0</v>
      </c>
      <c r="R52" s="178" t="s">
        <v>172</v>
      </c>
      <c r="S52" s="178" t="s">
        <v>156</v>
      </c>
      <c r="T52" s="179" t="s">
        <v>156</v>
      </c>
      <c r="U52" s="160">
        <v>0.254</v>
      </c>
      <c r="V52" s="160">
        <f>ROUND(E52*U52,2)</f>
        <v>4.05</v>
      </c>
      <c r="W52" s="160"/>
      <c r="X52" s="160"/>
      <c r="Y52" s="160" t="s">
        <v>157</v>
      </c>
      <c r="Z52" s="150"/>
      <c r="AA52" s="150"/>
      <c r="AB52" s="150"/>
      <c r="AC52" s="150"/>
      <c r="AD52" s="150"/>
      <c r="AE52" s="150"/>
      <c r="AF52" s="150"/>
      <c r="AG52" s="150" t="s">
        <v>158</v>
      </c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2" x14ac:dyDescent="0.2">
      <c r="A53" s="157"/>
      <c r="B53" s="158"/>
      <c r="C53" s="255" t="s">
        <v>213</v>
      </c>
      <c r="D53" s="256"/>
      <c r="E53" s="256"/>
      <c r="F53" s="256"/>
      <c r="G53" s="256"/>
      <c r="H53" s="160"/>
      <c r="I53" s="160"/>
      <c r="J53" s="160"/>
      <c r="K53" s="160"/>
      <c r="L53" s="160"/>
      <c r="M53" s="160"/>
      <c r="N53" s="159"/>
      <c r="O53" s="159"/>
      <c r="P53" s="159"/>
      <c r="Q53" s="159"/>
      <c r="R53" s="160"/>
      <c r="S53" s="160"/>
      <c r="T53" s="160"/>
      <c r="U53" s="160"/>
      <c r="V53" s="160"/>
      <c r="W53" s="160"/>
      <c r="X53" s="160"/>
      <c r="Y53" s="160"/>
      <c r="Z53" s="150"/>
      <c r="AA53" s="150"/>
      <c r="AB53" s="150"/>
      <c r="AC53" s="150"/>
      <c r="AD53" s="150"/>
      <c r="AE53" s="150"/>
      <c r="AF53" s="150"/>
      <c r="AG53" s="150" t="s">
        <v>160</v>
      </c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2" x14ac:dyDescent="0.2">
      <c r="A54" s="157"/>
      <c r="B54" s="158"/>
      <c r="C54" s="257" t="s">
        <v>214</v>
      </c>
      <c r="D54" s="258"/>
      <c r="E54" s="258"/>
      <c r="F54" s="258"/>
      <c r="G54" s="258"/>
      <c r="H54" s="160"/>
      <c r="I54" s="160"/>
      <c r="J54" s="160"/>
      <c r="K54" s="160"/>
      <c r="L54" s="160"/>
      <c r="M54" s="160"/>
      <c r="N54" s="159"/>
      <c r="O54" s="159"/>
      <c r="P54" s="159"/>
      <c r="Q54" s="159"/>
      <c r="R54" s="160"/>
      <c r="S54" s="160"/>
      <c r="T54" s="160"/>
      <c r="U54" s="160"/>
      <c r="V54" s="160"/>
      <c r="W54" s="160"/>
      <c r="X54" s="160"/>
      <c r="Y54" s="160"/>
      <c r="Z54" s="150"/>
      <c r="AA54" s="150"/>
      <c r="AB54" s="150"/>
      <c r="AC54" s="150"/>
      <c r="AD54" s="150"/>
      <c r="AE54" s="150"/>
      <c r="AF54" s="150"/>
      <c r="AG54" s="150" t="s">
        <v>162</v>
      </c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2" x14ac:dyDescent="0.2">
      <c r="A55" s="157"/>
      <c r="B55" s="158"/>
      <c r="C55" s="190" t="s">
        <v>215</v>
      </c>
      <c r="D55" s="161"/>
      <c r="E55" s="162">
        <v>15.94</v>
      </c>
      <c r="F55" s="160"/>
      <c r="G55" s="160"/>
      <c r="H55" s="160"/>
      <c r="I55" s="160"/>
      <c r="J55" s="160"/>
      <c r="K55" s="160"/>
      <c r="L55" s="160"/>
      <c r="M55" s="160"/>
      <c r="N55" s="159"/>
      <c r="O55" s="159"/>
      <c r="P55" s="159"/>
      <c r="Q55" s="159"/>
      <c r="R55" s="160"/>
      <c r="S55" s="160"/>
      <c r="T55" s="160"/>
      <c r="U55" s="160"/>
      <c r="V55" s="160"/>
      <c r="W55" s="160"/>
      <c r="X55" s="160"/>
      <c r="Y55" s="160"/>
      <c r="Z55" s="150"/>
      <c r="AA55" s="150"/>
      <c r="AB55" s="150"/>
      <c r="AC55" s="150"/>
      <c r="AD55" s="150"/>
      <c r="AE55" s="150"/>
      <c r="AF55" s="150"/>
      <c r="AG55" s="150" t="s">
        <v>169</v>
      </c>
      <c r="AH55" s="150">
        <v>0</v>
      </c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1" x14ac:dyDescent="0.2">
      <c r="A56" s="173">
        <v>13</v>
      </c>
      <c r="B56" s="174" t="s">
        <v>216</v>
      </c>
      <c r="C56" s="189" t="s">
        <v>217</v>
      </c>
      <c r="D56" s="175" t="s">
        <v>165</v>
      </c>
      <c r="E56" s="176">
        <v>19.387499999999999</v>
      </c>
      <c r="F56" s="177"/>
      <c r="G56" s="178">
        <f>ROUND(E56*F56,2)</f>
        <v>0</v>
      </c>
      <c r="H56" s="177"/>
      <c r="I56" s="178">
        <f>ROUND(E56*H56,2)</f>
        <v>0</v>
      </c>
      <c r="J56" s="177"/>
      <c r="K56" s="178">
        <f>ROUND(E56*J56,2)</f>
        <v>0</v>
      </c>
      <c r="L56" s="178">
        <v>15</v>
      </c>
      <c r="M56" s="178">
        <f>G56*(1+L56/100)</f>
        <v>0</v>
      </c>
      <c r="N56" s="176">
        <v>2.5999999999999998E-4</v>
      </c>
      <c r="O56" s="176">
        <f>ROUND(E56*N56,2)</f>
        <v>0.01</v>
      </c>
      <c r="P56" s="176">
        <v>0</v>
      </c>
      <c r="Q56" s="176">
        <f>ROUND(E56*P56,2)</f>
        <v>0</v>
      </c>
      <c r="R56" s="178" t="s">
        <v>172</v>
      </c>
      <c r="S56" s="178" t="s">
        <v>156</v>
      </c>
      <c r="T56" s="179" t="s">
        <v>156</v>
      </c>
      <c r="U56" s="160">
        <v>0.09</v>
      </c>
      <c r="V56" s="160">
        <f>ROUND(E56*U56,2)</f>
        <v>1.74</v>
      </c>
      <c r="W56" s="160"/>
      <c r="X56" s="160"/>
      <c r="Y56" s="160" t="s">
        <v>157</v>
      </c>
      <c r="Z56" s="150"/>
      <c r="AA56" s="150"/>
      <c r="AB56" s="150"/>
      <c r="AC56" s="150"/>
      <c r="AD56" s="150"/>
      <c r="AE56" s="150"/>
      <c r="AF56" s="150"/>
      <c r="AG56" s="150" t="s">
        <v>158</v>
      </c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2" x14ac:dyDescent="0.2">
      <c r="A57" s="157"/>
      <c r="B57" s="158"/>
      <c r="C57" s="255" t="s">
        <v>213</v>
      </c>
      <c r="D57" s="256"/>
      <c r="E57" s="256"/>
      <c r="F57" s="256"/>
      <c r="G57" s="256"/>
      <c r="H57" s="160"/>
      <c r="I57" s="160"/>
      <c r="J57" s="160"/>
      <c r="K57" s="160"/>
      <c r="L57" s="160"/>
      <c r="M57" s="160"/>
      <c r="N57" s="159"/>
      <c r="O57" s="159"/>
      <c r="P57" s="159"/>
      <c r="Q57" s="159"/>
      <c r="R57" s="160"/>
      <c r="S57" s="160"/>
      <c r="T57" s="160"/>
      <c r="U57" s="160"/>
      <c r="V57" s="160"/>
      <c r="W57" s="160"/>
      <c r="X57" s="160"/>
      <c r="Y57" s="160"/>
      <c r="Z57" s="150"/>
      <c r="AA57" s="150"/>
      <c r="AB57" s="150"/>
      <c r="AC57" s="150"/>
      <c r="AD57" s="150"/>
      <c r="AE57" s="150"/>
      <c r="AF57" s="150"/>
      <c r="AG57" s="150" t="s">
        <v>160</v>
      </c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2" x14ac:dyDescent="0.2">
      <c r="A58" s="157"/>
      <c r="B58" s="158"/>
      <c r="C58" s="190" t="s">
        <v>218</v>
      </c>
      <c r="D58" s="161"/>
      <c r="E58" s="162">
        <v>19.39</v>
      </c>
      <c r="F58" s="160"/>
      <c r="G58" s="160"/>
      <c r="H58" s="160"/>
      <c r="I58" s="160"/>
      <c r="J58" s="160"/>
      <c r="K58" s="160"/>
      <c r="L58" s="160"/>
      <c r="M58" s="160"/>
      <c r="N58" s="159"/>
      <c r="O58" s="159"/>
      <c r="P58" s="159"/>
      <c r="Q58" s="159"/>
      <c r="R58" s="160"/>
      <c r="S58" s="160"/>
      <c r="T58" s="160"/>
      <c r="U58" s="160"/>
      <c r="V58" s="160"/>
      <c r="W58" s="160"/>
      <c r="X58" s="160"/>
      <c r="Y58" s="160"/>
      <c r="Z58" s="150"/>
      <c r="AA58" s="150"/>
      <c r="AB58" s="150"/>
      <c r="AC58" s="150"/>
      <c r="AD58" s="150"/>
      <c r="AE58" s="150"/>
      <c r="AF58" s="150"/>
      <c r="AG58" s="150" t="s">
        <v>169</v>
      </c>
      <c r="AH58" s="150">
        <v>0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x14ac:dyDescent="0.2">
      <c r="A59" s="166" t="s">
        <v>150</v>
      </c>
      <c r="B59" s="167" t="s">
        <v>74</v>
      </c>
      <c r="C59" s="188" t="s">
        <v>75</v>
      </c>
      <c r="D59" s="168"/>
      <c r="E59" s="169"/>
      <c r="F59" s="170"/>
      <c r="G59" s="170">
        <f>SUMIF(AG60:AG62,"&lt;&gt;NOR",G60:G62)</f>
        <v>0</v>
      </c>
      <c r="H59" s="170"/>
      <c r="I59" s="170">
        <f>SUM(I60:I62)</f>
        <v>0</v>
      </c>
      <c r="J59" s="170"/>
      <c r="K59" s="170">
        <f>SUM(K60:K62)</f>
        <v>0</v>
      </c>
      <c r="L59" s="170"/>
      <c r="M59" s="170">
        <f>SUM(M60:M62)</f>
        <v>0</v>
      </c>
      <c r="N59" s="169"/>
      <c r="O59" s="169">
        <f>SUM(O60:O62)</f>
        <v>6.0000000000000005E-2</v>
      </c>
      <c r="P59" s="169"/>
      <c r="Q59" s="169">
        <f>SUM(Q60:Q62)</f>
        <v>0</v>
      </c>
      <c r="R59" s="170"/>
      <c r="S59" s="170"/>
      <c r="T59" s="171"/>
      <c r="U59" s="165"/>
      <c r="V59" s="165">
        <f>SUM(V60:V62)</f>
        <v>2.1</v>
      </c>
      <c r="W59" s="165"/>
      <c r="X59" s="165"/>
      <c r="Y59" s="165"/>
      <c r="AG59" t="s">
        <v>151</v>
      </c>
    </row>
    <row r="60" spans="1:60" outlineLevel="1" x14ac:dyDescent="0.2">
      <c r="A60" s="173">
        <v>14</v>
      </c>
      <c r="B60" s="174" t="s">
        <v>219</v>
      </c>
      <c r="C60" s="189" t="s">
        <v>220</v>
      </c>
      <c r="D60" s="175" t="s">
        <v>154</v>
      </c>
      <c r="E60" s="176">
        <v>1</v>
      </c>
      <c r="F60" s="177"/>
      <c r="G60" s="178">
        <f>ROUND(E60*F60,2)</f>
        <v>0</v>
      </c>
      <c r="H60" s="177"/>
      <c r="I60" s="178">
        <f>ROUND(E60*H60,2)</f>
        <v>0</v>
      </c>
      <c r="J60" s="177"/>
      <c r="K60" s="178">
        <f>ROUND(E60*J60,2)</f>
        <v>0</v>
      </c>
      <c r="L60" s="178">
        <v>15</v>
      </c>
      <c r="M60" s="178">
        <f>G60*(1+L60/100)</f>
        <v>0</v>
      </c>
      <c r="N60" s="176">
        <v>5.4109999999999998E-2</v>
      </c>
      <c r="O60" s="176">
        <f>ROUND(E60*N60,2)</f>
        <v>0.05</v>
      </c>
      <c r="P60" s="176">
        <v>0</v>
      </c>
      <c r="Q60" s="176">
        <f>ROUND(E60*P60,2)</f>
        <v>0</v>
      </c>
      <c r="R60" s="178" t="s">
        <v>155</v>
      </c>
      <c r="S60" s="178" t="s">
        <v>156</v>
      </c>
      <c r="T60" s="179" t="s">
        <v>156</v>
      </c>
      <c r="U60" s="160">
        <v>2.097</v>
      </c>
      <c r="V60" s="160">
        <f>ROUND(E60*U60,2)</f>
        <v>2.1</v>
      </c>
      <c r="W60" s="160"/>
      <c r="X60" s="160"/>
      <c r="Y60" s="160" t="s">
        <v>157</v>
      </c>
      <c r="Z60" s="150"/>
      <c r="AA60" s="150"/>
      <c r="AB60" s="150"/>
      <c r="AC60" s="150"/>
      <c r="AD60" s="150"/>
      <c r="AE60" s="150"/>
      <c r="AF60" s="150"/>
      <c r="AG60" s="150" t="s">
        <v>158</v>
      </c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outlineLevel="2" x14ac:dyDescent="0.2">
      <c r="A61" s="157"/>
      <c r="B61" s="158"/>
      <c r="C61" s="255" t="s">
        <v>221</v>
      </c>
      <c r="D61" s="256"/>
      <c r="E61" s="256"/>
      <c r="F61" s="256"/>
      <c r="G61" s="256"/>
      <c r="H61" s="160"/>
      <c r="I61" s="160"/>
      <c r="J61" s="160"/>
      <c r="K61" s="160"/>
      <c r="L61" s="160"/>
      <c r="M61" s="160"/>
      <c r="N61" s="159"/>
      <c r="O61" s="159"/>
      <c r="P61" s="159"/>
      <c r="Q61" s="159"/>
      <c r="R61" s="160"/>
      <c r="S61" s="160"/>
      <c r="T61" s="160"/>
      <c r="U61" s="160"/>
      <c r="V61" s="160"/>
      <c r="W61" s="160"/>
      <c r="X61" s="160"/>
      <c r="Y61" s="160"/>
      <c r="Z61" s="150"/>
      <c r="AA61" s="150"/>
      <c r="AB61" s="150"/>
      <c r="AC61" s="150"/>
      <c r="AD61" s="150"/>
      <c r="AE61" s="150"/>
      <c r="AF61" s="150"/>
      <c r="AG61" s="150" t="s">
        <v>160</v>
      </c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ht="22.5" outlineLevel="1" x14ac:dyDescent="0.2">
      <c r="A62" s="181">
        <v>15</v>
      </c>
      <c r="B62" s="182" t="s">
        <v>222</v>
      </c>
      <c r="C62" s="192" t="s">
        <v>223</v>
      </c>
      <c r="D62" s="183" t="s">
        <v>154</v>
      </c>
      <c r="E62" s="184">
        <v>1</v>
      </c>
      <c r="F62" s="185"/>
      <c r="G62" s="186">
        <f>ROUND(E62*F62,2)</f>
        <v>0</v>
      </c>
      <c r="H62" s="185"/>
      <c r="I62" s="186">
        <f>ROUND(E62*H62,2)</f>
        <v>0</v>
      </c>
      <c r="J62" s="185"/>
      <c r="K62" s="186">
        <f>ROUND(E62*J62,2)</f>
        <v>0</v>
      </c>
      <c r="L62" s="186">
        <v>15</v>
      </c>
      <c r="M62" s="186">
        <f>G62*(1+L62/100)</f>
        <v>0</v>
      </c>
      <c r="N62" s="184">
        <v>1.0699999999999999E-2</v>
      </c>
      <c r="O62" s="184">
        <f>ROUND(E62*N62,2)</f>
        <v>0.01</v>
      </c>
      <c r="P62" s="184">
        <v>0</v>
      </c>
      <c r="Q62" s="184">
        <f>ROUND(E62*P62,2)</f>
        <v>0</v>
      </c>
      <c r="R62" s="186" t="s">
        <v>224</v>
      </c>
      <c r="S62" s="186" t="s">
        <v>225</v>
      </c>
      <c r="T62" s="187" t="s">
        <v>226</v>
      </c>
      <c r="U62" s="160">
        <v>0</v>
      </c>
      <c r="V62" s="160">
        <f>ROUND(E62*U62,2)</f>
        <v>0</v>
      </c>
      <c r="W62" s="160"/>
      <c r="X62" s="160" t="s">
        <v>227</v>
      </c>
      <c r="Y62" s="160" t="s">
        <v>157</v>
      </c>
      <c r="Z62" s="150"/>
      <c r="AA62" s="150"/>
      <c r="AB62" s="150"/>
      <c r="AC62" s="150"/>
      <c r="AD62" s="150"/>
      <c r="AE62" s="150"/>
      <c r="AF62" s="150"/>
      <c r="AG62" s="150" t="s">
        <v>228</v>
      </c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x14ac:dyDescent="0.2">
      <c r="A63" s="166" t="s">
        <v>150</v>
      </c>
      <c r="B63" s="167" t="s">
        <v>76</v>
      </c>
      <c r="C63" s="188" t="s">
        <v>77</v>
      </c>
      <c r="D63" s="168"/>
      <c r="E63" s="169"/>
      <c r="F63" s="170"/>
      <c r="G63" s="170">
        <f>SUMIF(AG64:AG64,"&lt;&gt;NOR",G64:G64)</f>
        <v>0</v>
      </c>
      <c r="H63" s="170"/>
      <c r="I63" s="170">
        <f>SUM(I64:I64)</f>
        <v>0</v>
      </c>
      <c r="J63" s="170"/>
      <c r="K63" s="170">
        <f>SUM(K64:K64)</f>
        <v>0</v>
      </c>
      <c r="L63" s="170"/>
      <c r="M63" s="170">
        <f>SUM(M64:M64)</f>
        <v>0</v>
      </c>
      <c r="N63" s="169"/>
      <c r="O63" s="169">
        <f>SUM(O64:O64)</f>
        <v>0.1</v>
      </c>
      <c r="P63" s="169"/>
      <c r="Q63" s="169">
        <f>SUM(Q64:Q64)</f>
        <v>0</v>
      </c>
      <c r="R63" s="170"/>
      <c r="S63" s="170"/>
      <c r="T63" s="171"/>
      <c r="U63" s="165"/>
      <c r="V63" s="165">
        <f>SUM(V64:V64)</f>
        <v>4.1399999999999997</v>
      </c>
      <c r="W63" s="165"/>
      <c r="X63" s="165"/>
      <c r="Y63" s="165"/>
      <c r="AG63" t="s">
        <v>151</v>
      </c>
    </row>
    <row r="64" spans="1:60" outlineLevel="1" x14ac:dyDescent="0.2">
      <c r="A64" s="181">
        <v>16</v>
      </c>
      <c r="B64" s="182" t="s">
        <v>229</v>
      </c>
      <c r="C64" s="192" t="s">
        <v>230</v>
      </c>
      <c r="D64" s="183" t="s">
        <v>165</v>
      </c>
      <c r="E64" s="184">
        <v>15.94</v>
      </c>
      <c r="F64" s="185"/>
      <c r="G64" s="186">
        <f>ROUND(E64*F64,2)</f>
        <v>0</v>
      </c>
      <c r="H64" s="185"/>
      <c r="I64" s="186">
        <f>ROUND(E64*H64,2)</f>
        <v>0</v>
      </c>
      <c r="J64" s="185"/>
      <c r="K64" s="186">
        <f>ROUND(E64*J64,2)</f>
        <v>0</v>
      </c>
      <c r="L64" s="186">
        <v>15</v>
      </c>
      <c r="M64" s="186">
        <f>G64*(1+L64/100)</f>
        <v>0</v>
      </c>
      <c r="N64" s="184">
        <v>6.3499999999999997E-3</v>
      </c>
      <c r="O64" s="184">
        <f>ROUND(E64*N64,2)</f>
        <v>0.1</v>
      </c>
      <c r="P64" s="184">
        <v>0</v>
      </c>
      <c r="Q64" s="184">
        <f>ROUND(E64*P64,2)</f>
        <v>0</v>
      </c>
      <c r="R64" s="186" t="s">
        <v>231</v>
      </c>
      <c r="S64" s="186" t="s">
        <v>156</v>
      </c>
      <c r="T64" s="187" t="s">
        <v>156</v>
      </c>
      <c r="U64" s="160">
        <v>0.26</v>
      </c>
      <c r="V64" s="160">
        <f>ROUND(E64*U64,2)</f>
        <v>4.1399999999999997</v>
      </c>
      <c r="W64" s="160"/>
      <c r="X64" s="160"/>
      <c r="Y64" s="160" t="s">
        <v>157</v>
      </c>
      <c r="Z64" s="150"/>
      <c r="AA64" s="150"/>
      <c r="AB64" s="150"/>
      <c r="AC64" s="150"/>
      <c r="AD64" s="150"/>
      <c r="AE64" s="150"/>
      <c r="AF64" s="150"/>
      <c r="AG64" s="150" t="s">
        <v>158</v>
      </c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x14ac:dyDescent="0.2">
      <c r="A65" s="166" t="s">
        <v>150</v>
      </c>
      <c r="B65" s="167" t="s">
        <v>78</v>
      </c>
      <c r="C65" s="188" t="s">
        <v>79</v>
      </c>
      <c r="D65" s="168"/>
      <c r="E65" s="169"/>
      <c r="F65" s="170"/>
      <c r="G65" s="170">
        <f>SUMIF(AG66:AG67,"&lt;&gt;NOR",G66:G67)</f>
        <v>0</v>
      </c>
      <c r="H65" s="170"/>
      <c r="I65" s="170">
        <f>SUM(I66:I67)</f>
        <v>0</v>
      </c>
      <c r="J65" s="170"/>
      <c r="K65" s="170">
        <f>SUM(K66:K67)</f>
        <v>0</v>
      </c>
      <c r="L65" s="170"/>
      <c r="M65" s="170">
        <f>SUM(M66:M67)</f>
        <v>0</v>
      </c>
      <c r="N65" s="169"/>
      <c r="O65" s="169">
        <f>SUM(O66:O67)</f>
        <v>0</v>
      </c>
      <c r="P65" s="169"/>
      <c r="Q65" s="169">
        <f>SUM(Q66:Q67)</f>
        <v>0</v>
      </c>
      <c r="R65" s="170"/>
      <c r="S65" s="170"/>
      <c r="T65" s="171"/>
      <c r="U65" s="165"/>
      <c r="V65" s="165">
        <f>SUM(V66:V67)</f>
        <v>12.36</v>
      </c>
      <c r="W65" s="165"/>
      <c r="X65" s="165"/>
      <c r="Y65" s="165"/>
      <c r="AG65" t="s">
        <v>151</v>
      </c>
    </row>
    <row r="66" spans="1:60" ht="56.25" outlineLevel="1" x14ac:dyDescent="0.2">
      <c r="A66" s="173">
        <v>17</v>
      </c>
      <c r="B66" s="174" t="s">
        <v>232</v>
      </c>
      <c r="C66" s="189" t="s">
        <v>233</v>
      </c>
      <c r="D66" s="175" t="s">
        <v>165</v>
      </c>
      <c r="E66" s="176">
        <v>40.125</v>
      </c>
      <c r="F66" s="177"/>
      <c r="G66" s="178">
        <f>ROUND(E66*F66,2)</f>
        <v>0</v>
      </c>
      <c r="H66" s="177"/>
      <c r="I66" s="178">
        <f>ROUND(E66*H66,2)</f>
        <v>0</v>
      </c>
      <c r="J66" s="177"/>
      <c r="K66" s="178">
        <f>ROUND(E66*J66,2)</f>
        <v>0</v>
      </c>
      <c r="L66" s="178">
        <v>15</v>
      </c>
      <c r="M66" s="178">
        <f>G66*(1+L66/100)</f>
        <v>0</v>
      </c>
      <c r="N66" s="176">
        <v>4.0000000000000003E-5</v>
      </c>
      <c r="O66" s="176">
        <f>ROUND(E66*N66,2)</f>
        <v>0</v>
      </c>
      <c r="P66" s="176">
        <v>0</v>
      </c>
      <c r="Q66" s="176">
        <f>ROUND(E66*P66,2)</f>
        <v>0</v>
      </c>
      <c r="R66" s="178" t="s">
        <v>172</v>
      </c>
      <c r="S66" s="178" t="s">
        <v>156</v>
      </c>
      <c r="T66" s="179" t="s">
        <v>156</v>
      </c>
      <c r="U66" s="160">
        <v>0.308</v>
      </c>
      <c r="V66" s="160">
        <f>ROUND(E66*U66,2)</f>
        <v>12.36</v>
      </c>
      <c r="W66" s="160"/>
      <c r="X66" s="160"/>
      <c r="Y66" s="160" t="s">
        <v>157</v>
      </c>
      <c r="Z66" s="150"/>
      <c r="AA66" s="150"/>
      <c r="AB66" s="150"/>
      <c r="AC66" s="150"/>
      <c r="AD66" s="150"/>
      <c r="AE66" s="150"/>
      <c r="AF66" s="150"/>
      <c r="AG66" s="150" t="s">
        <v>158</v>
      </c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2" x14ac:dyDescent="0.2">
      <c r="A67" s="157"/>
      <c r="B67" s="158"/>
      <c r="C67" s="190" t="s">
        <v>234</v>
      </c>
      <c r="D67" s="161"/>
      <c r="E67" s="162">
        <v>40.130000000000003</v>
      </c>
      <c r="F67" s="160"/>
      <c r="G67" s="160"/>
      <c r="H67" s="160"/>
      <c r="I67" s="160"/>
      <c r="J67" s="160"/>
      <c r="K67" s="160"/>
      <c r="L67" s="160"/>
      <c r="M67" s="160"/>
      <c r="N67" s="159"/>
      <c r="O67" s="159"/>
      <c r="P67" s="159"/>
      <c r="Q67" s="159"/>
      <c r="R67" s="160"/>
      <c r="S67" s="160"/>
      <c r="T67" s="160"/>
      <c r="U67" s="160"/>
      <c r="V67" s="160"/>
      <c r="W67" s="160"/>
      <c r="X67" s="160"/>
      <c r="Y67" s="160"/>
      <c r="Z67" s="150"/>
      <c r="AA67" s="150"/>
      <c r="AB67" s="150"/>
      <c r="AC67" s="150"/>
      <c r="AD67" s="150"/>
      <c r="AE67" s="150"/>
      <c r="AF67" s="150"/>
      <c r="AG67" s="150" t="s">
        <v>169</v>
      </c>
      <c r="AH67" s="150">
        <v>0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x14ac:dyDescent="0.2">
      <c r="A68" s="166" t="s">
        <v>150</v>
      </c>
      <c r="B68" s="167" t="s">
        <v>80</v>
      </c>
      <c r="C68" s="188" t="s">
        <v>81</v>
      </c>
      <c r="D68" s="168"/>
      <c r="E68" s="169"/>
      <c r="F68" s="170"/>
      <c r="G68" s="170">
        <f>SUMIF(AG69:AG77,"&lt;&gt;NOR",G69:G77)</f>
        <v>0</v>
      </c>
      <c r="H68" s="170"/>
      <c r="I68" s="170">
        <f>SUM(I69:I77)</f>
        <v>0</v>
      </c>
      <c r="J68" s="170"/>
      <c r="K68" s="170">
        <f>SUM(K69:K77)</f>
        <v>0</v>
      </c>
      <c r="L68" s="170"/>
      <c r="M68" s="170">
        <f>SUM(M69:M77)</f>
        <v>0</v>
      </c>
      <c r="N68" s="169"/>
      <c r="O68" s="169">
        <f>SUM(O69:O77)</f>
        <v>0</v>
      </c>
      <c r="P68" s="169"/>
      <c r="Q68" s="169">
        <f>SUM(Q69:Q77)</f>
        <v>1.34</v>
      </c>
      <c r="R68" s="170"/>
      <c r="S68" s="170"/>
      <c r="T68" s="171"/>
      <c r="U68" s="165"/>
      <c r="V68" s="165">
        <f>SUM(V69:V77)</f>
        <v>11.69</v>
      </c>
      <c r="W68" s="165"/>
      <c r="X68" s="165"/>
      <c r="Y68" s="165"/>
      <c r="AG68" t="s">
        <v>151</v>
      </c>
    </row>
    <row r="69" spans="1:60" ht="22.5" outlineLevel="1" x14ac:dyDescent="0.2">
      <c r="A69" s="173">
        <v>18</v>
      </c>
      <c r="B69" s="174" t="s">
        <v>235</v>
      </c>
      <c r="C69" s="189" t="s">
        <v>236</v>
      </c>
      <c r="D69" s="175" t="s">
        <v>208</v>
      </c>
      <c r="E69" s="176">
        <v>0.46300000000000002</v>
      </c>
      <c r="F69" s="177"/>
      <c r="G69" s="178">
        <f>ROUND(E69*F69,2)</f>
        <v>0</v>
      </c>
      <c r="H69" s="177"/>
      <c r="I69" s="178">
        <f>ROUND(E69*H69,2)</f>
        <v>0</v>
      </c>
      <c r="J69" s="177"/>
      <c r="K69" s="178">
        <f>ROUND(E69*J69,2)</f>
        <v>0</v>
      </c>
      <c r="L69" s="178">
        <v>15</v>
      </c>
      <c r="M69" s="178">
        <f>G69*(1+L69/100)</f>
        <v>0</v>
      </c>
      <c r="N69" s="176">
        <v>0</v>
      </c>
      <c r="O69" s="176">
        <f>ROUND(E69*N69,2)</f>
        <v>0</v>
      </c>
      <c r="P69" s="176">
        <v>2.2000000000000002</v>
      </c>
      <c r="Q69" s="176">
        <f>ROUND(E69*P69,2)</f>
        <v>1.02</v>
      </c>
      <c r="R69" s="178" t="s">
        <v>237</v>
      </c>
      <c r="S69" s="178" t="s">
        <v>156</v>
      </c>
      <c r="T69" s="179" t="s">
        <v>156</v>
      </c>
      <c r="U69" s="160">
        <v>10.47</v>
      </c>
      <c r="V69" s="160">
        <f>ROUND(E69*U69,2)</f>
        <v>4.8499999999999996</v>
      </c>
      <c r="W69" s="160"/>
      <c r="X69" s="160"/>
      <c r="Y69" s="160" t="s">
        <v>157</v>
      </c>
      <c r="Z69" s="150"/>
      <c r="AA69" s="150"/>
      <c r="AB69" s="150"/>
      <c r="AC69" s="150"/>
      <c r="AD69" s="150"/>
      <c r="AE69" s="150"/>
      <c r="AF69" s="150"/>
      <c r="AG69" s="150" t="s">
        <v>158</v>
      </c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outlineLevel="2" x14ac:dyDescent="0.2">
      <c r="A70" s="157"/>
      <c r="B70" s="158"/>
      <c r="C70" s="190" t="s">
        <v>238</v>
      </c>
      <c r="D70" s="161"/>
      <c r="E70" s="162">
        <v>0.18</v>
      </c>
      <c r="F70" s="160"/>
      <c r="G70" s="160"/>
      <c r="H70" s="160"/>
      <c r="I70" s="160"/>
      <c r="J70" s="160"/>
      <c r="K70" s="160"/>
      <c r="L70" s="160"/>
      <c r="M70" s="160"/>
      <c r="N70" s="159"/>
      <c r="O70" s="159"/>
      <c r="P70" s="159"/>
      <c r="Q70" s="159"/>
      <c r="R70" s="160"/>
      <c r="S70" s="160"/>
      <c r="T70" s="160"/>
      <c r="U70" s="160"/>
      <c r="V70" s="160"/>
      <c r="W70" s="160"/>
      <c r="X70" s="160"/>
      <c r="Y70" s="160"/>
      <c r="Z70" s="150"/>
      <c r="AA70" s="150"/>
      <c r="AB70" s="150"/>
      <c r="AC70" s="150"/>
      <c r="AD70" s="150"/>
      <c r="AE70" s="150"/>
      <c r="AF70" s="150"/>
      <c r="AG70" s="150" t="s">
        <v>169</v>
      </c>
      <c r="AH70" s="150">
        <v>0</v>
      </c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outlineLevel="3" x14ac:dyDescent="0.2">
      <c r="A71" s="157"/>
      <c r="B71" s="158"/>
      <c r="C71" s="190" t="s">
        <v>239</v>
      </c>
      <c r="D71" s="161"/>
      <c r="E71" s="162">
        <v>0.28000000000000003</v>
      </c>
      <c r="F71" s="160"/>
      <c r="G71" s="160"/>
      <c r="H71" s="160"/>
      <c r="I71" s="160"/>
      <c r="J71" s="160"/>
      <c r="K71" s="160"/>
      <c r="L71" s="160"/>
      <c r="M71" s="160"/>
      <c r="N71" s="159"/>
      <c r="O71" s="159"/>
      <c r="P71" s="159"/>
      <c r="Q71" s="159"/>
      <c r="R71" s="160"/>
      <c r="S71" s="160"/>
      <c r="T71" s="160"/>
      <c r="U71" s="160"/>
      <c r="V71" s="160"/>
      <c r="W71" s="160"/>
      <c r="X71" s="160"/>
      <c r="Y71" s="160"/>
      <c r="Z71" s="150"/>
      <c r="AA71" s="150"/>
      <c r="AB71" s="150"/>
      <c r="AC71" s="150"/>
      <c r="AD71" s="150"/>
      <c r="AE71" s="150"/>
      <c r="AF71" s="150"/>
      <c r="AG71" s="150" t="s">
        <v>169</v>
      </c>
      <c r="AH71" s="150">
        <v>0</v>
      </c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1" x14ac:dyDescent="0.2">
      <c r="A72" s="173">
        <v>19</v>
      </c>
      <c r="B72" s="174" t="s">
        <v>240</v>
      </c>
      <c r="C72" s="189" t="s">
        <v>241</v>
      </c>
      <c r="D72" s="175" t="s">
        <v>154</v>
      </c>
      <c r="E72" s="176">
        <v>1</v>
      </c>
      <c r="F72" s="177"/>
      <c r="G72" s="178">
        <f>ROUND(E72*F72,2)</f>
        <v>0</v>
      </c>
      <c r="H72" s="177"/>
      <c r="I72" s="178">
        <f>ROUND(E72*H72,2)</f>
        <v>0</v>
      </c>
      <c r="J72" s="177"/>
      <c r="K72" s="178">
        <f>ROUND(E72*J72,2)</f>
        <v>0</v>
      </c>
      <c r="L72" s="178">
        <v>15</v>
      </c>
      <c r="M72" s="178">
        <f>G72*(1+L72/100)</f>
        <v>0</v>
      </c>
      <c r="N72" s="176">
        <v>0</v>
      </c>
      <c r="O72" s="176">
        <f>ROUND(E72*N72,2)</f>
        <v>0</v>
      </c>
      <c r="P72" s="176">
        <v>0</v>
      </c>
      <c r="Q72" s="176">
        <f>ROUND(E72*P72,2)</f>
        <v>0</v>
      </c>
      <c r="R72" s="178" t="s">
        <v>237</v>
      </c>
      <c r="S72" s="178" t="s">
        <v>156</v>
      </c>
      <c r="T72" s="179" t="s">
        <v>156</v>
      </c>
      <c r="U72" s="160">
        <v>0.08</v>
      </c>
      <c r="V72" s="160">
        <f>ROUND(E72*U72,2)</f>
        <v>0.08</v>
      </c>
      <c r="W72" s="160"/>
      <c r="X72" s="160"/>
      <c r="Y72" s="160" t="s">
        <v>157</v>
      </c>
      <c r="Z72" s="150"/>
      <c r="AA72" s="150"/>
      <c r="AB72" s="150"/>
      <c r="AC72" s="150"/>
      <c r="AD72" s="150"/>
      <c r="AE72" s="150"/>
      <c r="AF72" s="150"/>
      <c r="AG72" s="150" t="s">
        <v>158</v>
      </c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2" x14ac:dyDescent="0.2">
      <c r="A73" s="157"/>
      <c r="B73" s="158"/>
      <c r="C73" s="255" t="s">
        <v>242</v>
      </c>
      <c r="D73" s="256"/>
      <c r="E73" s="256"/>
      <c r="F73" s="256"/>
      <c r="G73" s="256"/>
      <c r="H73" s="160"/>
      <c r="I73" s="160"/>
      <c r="J73" s="160"/>
      <c r="K73" s="160"/>
      <c r="L73" s="160"/>
      <c r="M73" s="160"/>
      <c r="N73" s="159"/>
      <c r="O73" s="159"/>
      <c r="P73" s="159"/>
      <c r="Q73" s="159"/>
      <c r="R73" s="160"/>
      <c r="S73" s="160"/>
      <c r="T73" s="160"/>
      <c r="U73" s="160"/>
      <c r="V73" s="160"/>
      <c r="W73" s="160"/>
      <c r="X73" s="160"/>
      <c r="Y73" s="160"/>
      <c r="Z73" s="150"/>
      <c r="AA73" s="150"/>
      <c r="AB73" s="150"/>
      <c r="AC73" s="150"/>
      <c r="AD73" s="150"/>
      <c r="AE73" s="150"/>
      <c r="AF73" s="150"/>
      <c r="AG73" s="150" t="s">
        <v>160</v>
      </c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ht="33.75" outlineLevel="1" x14ac:dyDescent="0.2">
      <c r="A74" s="173">
        <v>20</v>
      </c>
      <c r="B74" s="174" t="s">
        <v>243</v>
      </c>
      <c r="C74" s="189" t="s">
        <v>244</v>
      </c>
      <c r="D74" s="175" t="s">
        <v>165</v>
      </c>
      <c r="E74" s="176">
        <v>1.6</v>
      </c>
      <c r="F74" s="177"/>
      <c r="G74" s="178">
        <f>ROUND(E74*F74,2)</f>
        <v>0</v>
      </c>
      <c r="H74" s="177"/>
      <c r="I74" s="178">
        <f>ROUND(E74*H74,2)</f>
        <v>0</v>
      </c>
      <c r="J74" s="177"/>
      <c r="K74" s="178">
        <f>ROUND(E74*J74,2)</f>
        <v>0</v>
      </c>
      <c r="L74" s="178">
        <v>15</v>
      </c>
      <c r="M74" s="178">
        <f>G74*(1+L74/100)</f>
        <v>0</v>
      </c>
      <c r="N74" s="176">
        <v>1.17E-3</v>
      </c>
      <c r="O74" s="176">
        <f>ROUND(E74*N74,2)</f>
        <v>0</v>
      </c>
      <c r="P74" s="176">
        <v>7.5999999999999998E-2</v>
      </c>
      <c r="Q74" s="176">
        <f>ROUND(E74*P74,2)</f>
        <v>0.12</v>
      </c>
      <c r="R74" s="178" t="s">
        <v>237</v>
      </c>
      <c r="S74" s="178" t="s">
        <v>156</v>
      </c>
      <c r="T74" s="179" t="s">
        <v>156</v>
      </c>
      <c r="U74" s="160">
        <v>0.93899999999999995</v>
      </c>
      <c r="V74" s="160">
        <f>ROUND(E74*U74,2)</f>
        <v>1.5</v>
      </c>
      <c r="W74" s="160"/>
      <c r="X74" s="160"/>
      <c r="Y74" s="160" t="s">
        <v>157</v>
      </c>
      <c r="Z74" s="150"/>
      <c r="AA74" s="150"/>
      <c r="AB74" s="150"/>
      <c r="AC74" s="150"/>
      <c r="AD74" s="150"/>
      <c r="AE74" s="150"/>
      <c r="AF74" s="150"/>
      <c r="AG74" s="150" t="s">
        <v>158</v>
      </c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2" x14ac:dyDescent="0.2">
      <c r="A75" s="157"/>
      <c r="B75" s="158"/>
      <c r="C75" s="190" t="s">
        <v>245</v>
      </c>
      <c r="D75" s="161"/>
      <c r="E75" s="162">
        <v>1.6</v>
      </c>
      <c r="F75" s="160"/>
      <c r="G75" s="160"/>
      <c r="H75" s="160"/>
      <c r="I75" s="160"/>
      <c r="J75" s="160"/>
      <c r="K75" s="160"/>
      <c r="L75" s="160"/>
      <c r="M75" s="160"/>
      <c r="N75" s="159"/>
      <c r="O75" s="159"/>
      <c r="P75" s="159"/>
      <c r="Q75" s="159"/>
      <c r="R75" s="160"/>
      <c r="S75" s="160"/>
      <c r="T75" s="160"/>
      <c r="U75" s="160"/>
      <c r="V75" s="160"/>
      <c r="W75" s="160"/>
      <c r="X75" s="160"/>
      <c r="Y75" s="160"/>
      <c r="Z75" s="150"/>
      <c r="AA75" s="150"/>
      <c r="AB75" s="150"/>
      <c r="AC75" s="150"/>
      <c r="AD75" s="150"/>
      <c r="AE75" s="150"/>
      <c r="AF75" s="150"/>
      <c r="AG75" s="150" t="s">
        <v>169</v>
      </c>
      <c r="AH75" s="150">
        <v>0</v>
      </c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ht="22.5" outlineLevel="1" x14ac:dyDescent="0.2">
      <c r="A76" s="173">
        <v>21</v>
      </c>
      <c r="B76" s="174" t="s">
        <v>246</v>
      </c>
      <c r="C76" s="189" t="s">
        <v>247</v>
      </c>
      <c r="D76" s="175" t="s">
        <v>165</v>
      </c>
      <c r="E76" s="176">
        <v>15.9375</v>
      </c>
      <c r="F76" s="177"/>
      <c r="G76" s="178">
        <f>ROUND(E76*F76,2)</f>
        <v>0</v>
      </c>
      <c r="H76" s="177"/>
      <c r="I76" s="178">
        <f>ROUND(E76*H76,2)</f>
        <v>0</v>
      </c>
      <c r="J76" s="177"/>
      <c r="K76" s="178">
        <f>ROUND(E76*J76,2)</f>
        <v>0</v>
      </c>
      <c r="L76" s="178">
        <v>15</v>
      </c>
      <c r="M76" s="178">
        <f>G76*(1+L76/100)</f>
        <v>0</v>
      </c>
      <c r="N76" s="176">
        <v>0</v>
      </c>
      <c r="O76" s="176">
        <f>ROUND(E76*N76,2)</f>
        <v>0</v>
      </c>
      <c r="P76" s="176">
        <v>1.26E-2</v>
      </c>
      <c r="Q76" s="176">
        <f>ROUND(E76*P76,2)</f>
        <v>0.2</v>
      </c>
      <c r="R76" s="178" t="s">
        <v>237</v>
      </c>
      <c r="S76" s="178" t="s">
        <v>156</v>
      </c>
      <c r="T76" s="179" t="s">
        <v>156</v>
      </c>
      <c r="U76" s="160">
        <v>0.33</v>
      </c>
      <c r="V76" s="160">
        <f>ROUND(E76*U76,2)</f>
        <v>5.26</v>
      </c>
      <c r="W76" s="160"/>
      <c r="X76" s="160"/>
      <c r="Y76" s="160" t="s">
        <v>157</v>
      </c>
      <c r="Z76" s="150"/>
      <c r="AA76" s="150"/>
      <c r="AB76" s="150"/>
      <c r="AC76" s="150"/>
      <c r="AD76" s="150"/>
      <c r="AE76" s="150"/>
      <c r="AF76" s="150"/>
      <c r="AG76" s="150" t="s">
        <v>158</v>
      </c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2" x14ac:dyDescent="0.2">
      <c r="A77" s="157"/>
      <c r="B77" s="158"/>
      <c r="C77" s="190" t="s">
        <v>215</v>
      </c>
      <c r="D77" s="161"/>
      <c r="E77" s="162">
        <v>15.94</v>
      </c>
      <c r="F77" s="160"/>
      <c r="G77" s="160"/>
      <c r="H77" s="160"/>
      <c r="I77" s="160"/>
      <c r="J77" s="160"/>
      <c r="K77" s="160"/>
      <c r="L77" s="160"/>
      <c r="M77" s="160"/>
      <c r="N77" s="159"/>
      <c r="O77" s="159"/>
      <c r="P77" s="159"/>
      <c r="Q77" s="159"/>
      <c r="R77" s="160"/>
      <c r="S77" s="160"/>
      <c r="T77" s="160"/>
      <c r="U77" s="160"/>
      <c r="V77" s="160"/>
      <c r="W77" s="160"/>
      <c r="X77" s="160"/>
      <c r="Y77" s="160"/>
      <c r="Z77" s="150"/>
      <c r="AA77" s="150"/>
      <c r="AB77" s="150"/>
      <c r="AC77" s="150"/>
      <c r="AD77" s="150"/>
      <c r="AE77" s="150"/>
      <c r="AF77" s="150"/>
      <c r="AG77" s="150" t="s">
        <v>169</v>
      </c>
      <c r="AH77" s="150">
        <v>0</v>
      </c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x14ac:dyDescent="0.2">
      <c r="A78" s="166" t="s">
        <v>150</v>
      </c>
      <c r="B78" s="167" t="s">
        <v>82</v>
      </c>
      <c r="C78" s="188" t="s">
        <v>83</v>
      </c>
      <c r="D78" s="168"/>
      <c r="E78" s="169"/>
      <c r="F78" s="170"/>
      <c r="G78" s="170">
        <f>SUMIF(AG79:AG100,"&lt;&gt;NOR",G79:G100)</f>
        <v>0</v>
      </c>
      <c r="H78" s="170"/>
      <c r="I78" s="170">
        <f>SUM(I79:I100)</f>
        <v>0</v>
      </c>
      <c r="J78" s="170"/>
      <c r="K78" s="170">
        <f>SUM(K79:K100)</f>
        <v>0</v>
      </c>
      <c r="L78" s="170"/>
      <c r="M78" s="170">
        <f>SUM(M79:M100)</f>
        <v>0</v>
      </c>
      <c r="N78" s="169"/>
      <c r="O78" s="169">
        <f>SUM(O79:O100)</f>
        <v>0</v>
      </c>
      <c r="P78" s="169"/>
      <c r="Q78" s="169">
        <f>SUM(Q79:Q100)</f>
        <v>1.25</v>
      </c>
      <c r="R78" s="170"/>
      <c r="S78" s="170"/>
      <c r="T78" s="171"/>
      <c r="U78" s="165"/>
      <c r="V78" s="165">
        <f>SUM(V79:V100)</f>
        <v>24.98</v>
      </c>
      <c r="W78" s="165"/>
      <c r="X78" s="165"/>
      <c r="Y78" s="165"/>
      <c r="AG78" t="s">
        <v>151</v>
      </c>
    </row>
    <row r="79" spans="1:60" ht="22.5" outlineLevel="1" x14ac:dyDescent="0.2">
      <c r="A79" s="173">
        <v>22</v>
      </c>
      <c r="B79" s="174" t="s">
        <v>248</v>
      </c>
      <c r="C79" s="189" t="s">
        <v>249</v>
      </c>
      <c r="D79" s="175" t="s">
        <v>154</v>
      </c>
      <c r="E79" s="176">
        <v>1</v>
      </c>
      <c r="F79" s="177"/>
      <c r="G79" s="178">
        <f>ROUND(E79*F79,2)</f>
        <v>0</v>
      </c>
      <c r="H79" s="177"/>
      <c r="I79" s="178">
        <f>ROUND(E79*H79,2)</f>
        <v>0</v>
      </c>
      <c r="J79" s="177"/>
      <c r="K79" s="178">
        <f>ROUND(E79*J79,2)</f>
        <v>0</v>
      </c>
      <c r="L79" s="178">
        <v>15</v>
      </c>
      <c r="M79" s="178">
        <f>G79*(1+L79/100)</f>
        <v>0</v>
      </c>
      <c r="N79" s="176">
        <v>3.4000000000000002E-4</v>
      </c>
      <c r="O79" s="176">
        <f>ROUND(E79*N79,2)</f>
        <v>0</v>
      </c>
      <c r="P79" s="176">
        <v>5.3999999999999999E-2</v>
      </c>
      <c r="Q79" s="176">
        <f>ROUND(E79*P79,2)</f>
        <v>0.05</v>
      </c>
      <c r="R79" s="178" t="s">
        <v>237</v>
      </c>
      <c r="S79" s="178" t="s">
        <v>156</v>
      </c>
      <c r="T79" s="179" t="s">
        <v>156</v>
      </c>
      <c r="U79" s="160">
        <v>0.38100000000000001</v>
      </c>
      <c r="V79" s="160">
        <f>ROUND(E79*U79,2)</f>
        <v>0.38</v>
      </c>
      <c r="W79" s="160"/>
      <c r="X79" s="160"/>
      <c r="Y79" s="160" t="s">
        <v>157</v>
      </c>
      <c r="Z79" s="150"/>
      <c r="AA79" s="150"/>
      <c r="AB79" s="150"/>
      <c r="AC79" s="150"/>
      <c r="AD79" s="150"/>
      <c r="AE79" s="150"/>
      <c r="AF79" s="150"/>
      <c r="AG79" s="150" t="s">
        <v>158</v>
      </c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outlineLevel="2" x14ac:dyDescent="0.2">
      <c r="A80" s="157"/>
      <c r="B80" s="158"/>
      <c r="C80" s="255" t="s">
        <v>250</v>
      </c>
      <c r="D80" s="256"/>
      <c r="E80" s="256"/>
      <c r="F80" s="256"/>
      <c r="G80" s="256"/>
      <c r="H80" s="160"/>
      <c r="I80" s="160"/>
      <c r="J80" s="160"/>
      <c r="K80" s="160"/>
      <c r="L80" s="160"/>
      <c r="M80" s="160"/>
      <c r="N80" s="159"/>
      <c r="O80" s="159"/>
      <c r="P80" s="159"/>
      <c r="Q80" s="159"/>
      <c r="R80" s="160"/>
      <c r="S80" s="160"/>
      <c r="T80" s="160"/>
      <c r="U80" s="160"/>
      <c r="V80" s="160"/>
      <c r="W80" s="160"/>
      <c r="X80" s="160"/>
      <c r="Y80" s="160"/>
      <c r="Z80" s="150"/>
      <c r="AA80" s="150"/>
      <c r="AB80" s="150"/>
      <c r="AC80" s="150"/>
      <c r="AD80" s="150"/>
      <c r="AE80" s="150"/>
      <c r="AF80" s="150"/>
      <c r="AG80" s="150" t="s">
        <v>160</v>
      </c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ht="22.5" outlineLevel="1" x14ac:dyDescent="0.2">
      <c r="A81" s="173">
        <v>23</v>
      </c>
      <c r="B81" s="174" t="s">
        <v>251</v>
      </c>
      <c r="C81" s="189" t="s">
        <v>252</v>
      </c>
      <c r="D81" s="175" t="s">
        <v>165</v>
      </c>
      <c r="E81" s="176">
        <v>16.545000000000002</v>
      </c>
      <c r="F81" s="177"/>
      <c r="G81" s="178">
        <f>ROUND(E81*F81,2)</f>
        <v>0</v>
      </c>
      <c r="H81" s="177"/>
      <c r="I81" s="178">
        <f>ROUND(E81*H81,2)</f>
        <v>0</v>
      </c>
      <c r="J81" s="177"/>
      <c r="K81" s="178">
        <f>ROUND(E81*J81,2)</f>
        <v>0</v>
      </c>
      <c r="L81" s="178">
        <v>15</v>
      </c>
      <c r="M81" s="178">
        <f>G81*(1+L81/100)</f>
        <v>0</v>
      </c>
      <c r="N81" s="176">
        <v>0</v>
      </c>
      <c r="O81" s="176">
        <f>ROUND(E81*N81,2)</f>
        <v>0</v>
      </c>
      <c r="P81" s="176">
        <v>0.01</v>
      </c>
      <c r="Q81" s="176">
        <f>ROUND(E81*P81,2)</f>
        <v>0.17</v>
      </c>
      <c r="R81" s="178" t="s">
        <v>237</v>
      </c>
      <c r="S81" s="178" t="s">
        <v>156</v>
      </c>
      <c r="T81" s="179" t="s">
        <v>156</v>
      </c>
      <c r="U81" s="160">
        <v>0.1</v>
      </c>
      <c r="V81" s="160">
        <f>ROUND(E81*U81,2)</f>
        <v>1.65</v>
      </c>
      <c r="W81" s="160"/>
      <c r="X81" s="160"/>
      <c r="Y81" s="160" t="s">
        <v>157</v>
      </c>
      <c r="Z81" s="150"/>
      <c r="AA81" s="150"/>
      <c r="AB81" s="150"/>
      <c r="AC81" s="150"/>
      <c r="AD81" s="150"/>
      <c r="AE81" s="150"/>
      <c r="AF81" s="150"/>
      <c r="AG81" s="150" t="s">
        <v>158</v>
      </c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2" x14ac:dyDescent="0.2">
      <c r="A82" s="157"/>
      <c r="B82" s="158"/>
      <c r="C82" s="190" t="s">
        <v>186</v>
      </c>
      <c r="D82" s="161"/>
      <c r="E82" s="162">
        <v>16.55</v>
      </c>
      <c r="F82" s="160"/>
      <c r="G82" s="160"/>
      <c r="H82" s="160"/>
      <c r="I82" s="160"/>
      <c r="J82" s="160"/>
      <c r="K82" s="160"/>
      <c r="L82" s="160"/>
      <c r="M82" s="160"/>
      <c r="N82" s="159"/>
      <c r="O82" s="159"/>
      <c r="P82" s="159"/>
      <c r="Q82" s="159"/>
      <c r="R82" s="160"/>
      <c r="S82" s="160"/>
      <c r="T82" s="160"/>
      <c r="U82" s="160"/>
      <c r="V82" s="160"/>
      <c r="W82" s="160"/>
      <c r="X82" s="160"/>
      <c r="Y82" s="160"/>
      <c r="Z82" s="150"/>
      <c r="AA82" s="150"/>
      <c r="AB82" s="150"/>
      <c r="AC82" s="150"/>
      <c r="AD82" s="150"/>
      <c r="AE82" s="150"/>
      <c r="AF82" s="150"/>
      <c r="AG82" s="150" t="s">
        <v>169</v>
      </c>
      <c r="AH82" s="150"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ht="22.5" outlineLevel="1" x14ac:dyDescent="0.2">
      <c r="A83" s="173">
        <v>24</v>
      </c>
      <c r="B83" s="174" t="s">
        <v>253</v>
      </c>
      <c r="C83" s="189" t="s">
        <v>254</v>
      </c>
      <c r="D83" s="175" t="s">
        <v>165</v>
      </c>
      <c r="E83" s="176">
        <v>67.592500000000001</v>
      </c>
      <c r="F83" s="177"/>
      <c r="G83" s="178">
        <f>ROUND(E83*F83,2)</f>
        <v>0</v>
      </c>
      <c r="H83" s="177"/>
      <c r="I83" s="178">
        <f>ROUND(E83*H83,2)</f>
        <v>0</v>
      </c>
      <c r="J83" s="177"/>
      <c r="K83" s="178">
        <f>ROUND(E83*J83,2)</f>
        <v>0</v>
      </c>
      <c r="L83" s="178">
        <v>15</v>
      </c>
      <c r="M83" s="178">
        <f>G83*(1+L83/100)</f>
        <v>0</v>
      </c>
      <c r="N83" s="176">
        <v>0</v>
      </c>
      <c r="O83" s="176">
        <f>ROUND(E83*N83,2)</f>
        <v>0</v>
      </c>
      <c r="P83" s="176">
        <v>0.01</v>
      </c>
      <c r="Q83" s="176">
        <f>ROUND(E83*P83,2)</f>
        <v>0.68</v>
      </c>
      <c r="R83" s="178" t="s">
        <v>237</v>
      </c>
      <c r="S83" s="178" t="s">
        <v>156</v>
      </c>
      <c r="T83" s="179" t="s">
        <v>156</v>
      </c>
      <c r="U83" s="160">
        <v>0.08</v>
      </c>
      <c r="V83" s="160">
        <f>ROUND(E83*U83,2)</f>
        <v>5.41</v>
      </c>
      <c r="W83" s="160"/>
      <c r="X83" s="160"/>
      <c r="Y83" s="160" t="s">
        <v>157</v>
      </c>
      <c r="Z83" s="150"/>
      <c r="AA83" s="150"/>
      <c r="AB83" s="150"/>
      <c r="AC83" s="150"/>
      <c r="AD83" s="150"/>
      <c r="AE83" s="150"/>
      <c r="AF83" s="150"/>
      <c r="AG83" s="150" t="s">
        <v>158</v>
      </c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2" x14ac:dyDescent="0.2">
      <c r="A84" s="157"/>
      <c r="B84" s="158"/>
      <c r="C84" s="190" t="s">
        <v>189</v>
      </c>
      <c r="D84" s="161"/>
      <c r="E84" s="162">
        <v>68.67</v>
      </c>
      <c r="F84" s="160"/>
      <c r="G84" s="160"/>
      <c r="H84" s="160"/>
      <c r="I84" s="160"/>
      <c r="J84" s="160"/>
      <c r="K84" s="160"/>
      <c r="L84" s="160"/>
      <c r="M84" s="160"/>
      <c r="N84" s="159"/>
      <c r="O84" s="159"/>
      <c r="P84" s="159"/>
      <c r="Q84" s="159"/>
      <c r="R84" s="160"/>
      <c r="S84" s="160"/>
      <c r="T84" s="160"/>
      <c r="U84" s="160"/>
      <c r="V84" s="160"/>
      <c r="W84" s="160"/>
      <c r="X84" s="160"/>
      <c r="Y84" s="160"/>
      <c r="Z84" s="150"/>
      <c r="AA84" s="150"/>
      <c r="AB84" s="150"/>
      <c r="AC84" s="150"/>
      <c r="AD84" s="150"/>
      <c r="AE84" s="150"/>
      <c r="AF84" s="150"/>
      <c r="AG84" s="150" t="s">
        <v>169</v>
      </c>
      <c r="AH84" s="150">
        <v>0</v>
      </c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3" x14ac:dyDescent="0.2">
      <c r="A85" s="157"/>
      <c r="B85" s="158"/>
      <c r="C85" s="190" t="s">
        <v>179</v>
      </c>
      <c r="D85" s="161"/>
      <c r="E85" s="162">
        <v>-2.88</v>
      </c>
      <c r="F85" s="160"/>
      <c r="G85" s="160"/>
      <c r="H85" s="160"/>
      <c r="I85" s="160"/>
      <c r="J85" s="160"/>
      <c r="K85" s="160"/>
      <c r="L85" s="160"/>
      <c r="M85" s="160"/>
      <c r="N85" s="159"/>
      <c r="O85" s="159"/>
      <c r="P85" s="159"/>
      <c r="Q85" s="159"/>
      <c r="R85" s="160"/>
      <c r="S85" s="160"/>
      <c r="T85" s="160"/>
      <c r="U85" s="160"/>
      <c r="V85" s="160"/>
      <c r="W85" s="160"/>
      <c r="X85" s="160"/>
      <c r="Y85" s="160"/>
      <c r="Z85" s="150"/>
      <c r="AA85" s="150"/>
      <c r="AB85" s="150"/>
      <c r="AC85" s="150"/>
      <c r="AD85" s="150"/>
      <c r="AE85" s="150"/>
      <c r="AF85" s="150"/>
      <c r="AG85" s="150" t="s">
        <v>169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3" x14ac:dyDescent="0.2">
      <c r="A86" s="157"/>
      <c r="B86" s="158"/>
      <c r="C86" s="190" t="s">
        <v>180</v>
      </c>
      <c r="D86" s="161"/>
      <c r="E86" s="162">
        <v>1.8</v>
      </c>
      <c r="F86" s="160"/>
      <c r="G86" s="160"/>
      <c r="H86" s="160"/>
      <c r="I86" s="160"/>
      <c r="J86" s="160"/>
      <c r="K86" s="160"/>
      <c r="L86" s="160"/>
      <c r="M86" s="160"/>
      <c r="N86" s="159"/>
      <c r="O86" s="159"/>
      <c r="P86" s="159"/>
      <c r="Q86" s="159"/>
      <c r="R86" s="160"/>
      <c r="S86" s="160"/>
      <c r="T86" s="160"/>
      <c r="U86" s="160"/>
      <c r="V86" s="160"/>
      <c r="W86" s="160"/>
      <c r="X86" s="160"/>
      <c r="Y86" s="160"/>
      <c r="Z86" s="150"/>
      <c r="AA86" s="150"/>
      <c r="AB86" s="150"/>
      <c r="AC86" s="150"/>
      <c r="AD86" s="150"/>
      <c r="AE86" s="150"/>
      <c r="AF86" s="150"/>
      <c r="AG86" s="150" t="s">
        <v>169</v>
      </c>
      <c r="AH86" s="150">
        <v>0</v>
      </c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1" x14ac:dyDescent="0.2">
      <c r="A87" s="173">
        <v>25</v>
      </c>
      <c r="B87" s="174" t="s">
        <v>255</v>
      </c>
      <c r="C87" s="189" t="s">
        <v>256</v>
      </c>
      <c r="D87" s="175" t="s">
        <v>165</v>
      </c>
      <c r="E87" s="176">
        <v>25.241250000000001</v>
      </c>
      <c r="F87" s="177"/>
      <c r="G87" s="178">
        <f>ROUND(E87*F87,2)</f>
        <v>0</v>
      </c>
      <c r="H87" s="177"/>
      <c r="I87" s="178">
        <f>ROUND(E87*H87,2)</f>
        <v>0</v>
      </c>
      <c r="J87" s="177"/>
      <c r="K87" s="178">
        <f>ROUND(E87*J87,2)</f>
        <v>0</v>
      </c>
      <c r="L87" s="178">
        <v>15</v>
      </c>
      <c r="M87" s="178">
        <f>G87*(1+L87/100)</f>
        <v>0</v>
      </c>
      <c r="N87" s="176">
        <v>0</v>
      </c>
      <c r="O87" s="176">
        <f>ROUND(E87*N87,2)</f>
        <v>0</v>
      </c>
      <c r="P87" s="176">
        <v>1.4E-2</v>
      </c>
      <c r="Q87" s="176">
        <f>ROUND(E87*P87,2)</f>
        <v>0.35</v>
      </c>
      <c r="R87" s="178" t="s">
        <v>237</v>
      </c>
      <c r="S87" s="178" t="s">
        <v>156</v>
      </c>
      <c r="T87" s="179" t="s">
        <v>156</v>
      </c>
      <c r="U87" s="160">
        <v>0.22</v>
      </c>
      <c r="V87" s="160">
        <f>ROUND(E87*U87,2)</f>
        <v>5.55</v>
      </c>
      <c r="W87" s="160"/>
      <c r="X87" s="160"/>
      <c r="Y87" s="160" t="s">
        <v>157</v>
      </c>
      <c r="Z87" s="150"/>
      <c r="AA87" s="150"/>
      <c r="AB87" s="150"/>
      <c r="AC87" s="150"/>
      <c r="AD87" s="150"/>
      <c r="AE87" s="150"/>
      <c r="AF87" s="150"/>
      <c r="AG87" s="150" t="s">
        <v>158</v>
      </c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2" x14ac:dyDescent="0.2">
      <c r="A88" s="157"/>
      <c r="B88" s="158"/>
      <c r="C88" s="190" t="s">
        <v>197</v>
      </c>
      <c r="D88" s="161"/>
      <c r="E88" s="162">
        <v>25.24</v>
      </c>
      <c r="F88" s="160"/>
      <c r="G88" s="160"/>
      <c r="H88" s="160"/>
      <c r="I88" s="160"/>
      <c r="J88" s="160"/>
      <c r="K88" s="160"/>
      <c r="L88" s="160"/>
      <c r="M88" s="160"/>
      <c r="N88" s="159"/>
      <c r="O88" s="159"/>
      <c r="P88" s="159"/>
      <c r="Q88" s="159"/>
      <c r="R88" s="160"/>
      <c r="S88" s="160"/>
      <c r="T88" s="160"/>
      <c r="U88" s="160"/>
      <c r="V88" s="160"/>
      <c r="W88" s="160"/>
      <c r="X88" s="160"/>
      <c r="Y88" s="160"/>
      <c r="Z88" s="150"/>
      <c r="AA88" s="150"/>
      <c r="AB88" s="150"/>
      <c r="AC88" s="150"/>
      <c r="AD88" s="150"/>
      <c r="AE88" s="150"/>
      <c r="AF88" s="150"/>
      <c r="AG88" s="150" t="s">
        <v>169</v>
      </c>
      <c r="AH88" s="150">
        <v>0</v>
      </c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1" x14ac:dyDescent="0.2">
      <c r="A89" s="173">
        <v>26</v>
      </c>
      <c r="B89" s="174" t="s">
        <v>257</v>
      </c>
      <c r="C89" s="189" t="s">
        <v>258</v>
      </c>
      <c r="D89" s="175" t="s">
        <v>165</v>
      </c>
      <c r="E89" s="176">
        <v>100.075</v>
      </c>
      <c r="F89" s="177"/>
      <c r="G89" s="178">
        <f>ROUND(E89*F89,2)</f>
        <v>0</v>
      </c>
      <c r="H89" s="177"/>
      <c r="I89" s="178">
        <f>ROUND(E89*H89,2)</f>
        <v>0</v>
      </c>
      <c r="J89" s="177"/>
      <c r="K89" s="178">
        <f>ROUND(E89*J89,2)</f>
        <v>0</v>
      </c>
      <c r="L89" s="178">
        <v>15</v>
      </c>
      <c r="M89" s="178">
        <f>G89*(1+L89/100)</f>
        <v>0</v>
      </c>
      <c r="N89" s="176">
        <v>0</v>
      </c>
      <c r="O89" s="176">
        <f>ROUND(E89*N89,2)</f>
        <v>0</v>
      </c>
      <c r="P89" s="176">
        <v>0</v>
      </c>
      <c r="Q89" s="176">
        <f>ROUND(E89*P89,2)</f>
        <v>0</v>
      </c>
      <c r="R89" s="178"/>
      <c r="S89" s="178" t="s">
        <v>259</v>
      </c>
      <c r="T89" s="179" t="s">
        <v>226</v>
      </c>
      <c r="U89" s="160">
        <v>0.08</v>
      </c>
      <c r="V89" s="160">
        <f>ROUND(E89*U89,2)</f>
        <v>8.01</v>
      </c>
      <c r="W89" s="160"/>
      <c r="X89" s="160"/>
      <c r="Y89" s="160" t="s">
        <v>157</v>
      </c>
      <c r="Z89" s="150"/>
      <c r="AA89" s="150"/>
      <c r="AB89" s="150"/>
      <c r="AC89" s="150"/>
      <c r="AD89" s="150"/>
      <c r="AE89" s="150"/>
      <c r="AF89" s="150"/>
      <c r="AG89" s="150" t="s">
        <v>158</v>
      </c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2" x14ac:dyDescent="0.2">
      <c r="A90" s="157"/>
      <c r="B90" s="158"/>
      <c r="C90" s="190" t="s">
        <v>260</v>
      </c>
      <c r="D90" s="161"/>
      <c r="E90" s="162">
        <v>100.08</v>
      </c>
      <c r="F90" s="160"/>
      <c r="G90" s="160"/>
      <c r="H90" s="160"/>
      <c r="I90" s="160"/>
      <c r="J90" s="160"/>
      <c r="K90" s="160"/>
      <c r="L90" s="160"/>
      <c r="M90" s="160"/>
      <c r="N90" s="159"/>
      <c r="O90" s="159"/>
      <c r="P90" s="159"/>
      <c r="Q90" s="159"/>
      <c r="R90" s="160"/>
      <c r="S90" s="160"/>
      <c r="T90" s="160"/>
      <c r="U90" s="160"/>
      <c r="V90" s="160"/>
      <c r="W90" s="160"/>
      <c r="X90" s="160"/>
      <c r="Y90" s="160"/>
      <c r="Z90" s="150"/>
      <c r="AA90" s="150"/>
      <c r="AB90" s="150"/>
      <c r="AC90" s="150"/>
      <c r="AD90" s="150"/>
      <c r="AE90" s="150"/>
      <c r="AF90" s="150"/>
      <c r="AG90" s="150" t="s">
        <v>169</v>
      </c>
      <c r="AH90" s="150">
        <v>0</v>
      </c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">
      <c r="A91" s="181">
        <v>27</v>
      </c>
      <c r="B91" s="182" t="s">
        <v>261</v>
      </c>
      <c r="C91" s="192" t="s">
        <v>262</v>
      </c>
      <c r="D91" s="183" t="s">
        <v>263</v>
      </c>
      <c r="E91" s="184">
        <v>2.5897700000000001</v>
      </c>
      <c r="F91" s="185"/>
      <c r="G91" s="186">
        <f>ROUND(E91*F91,2)</f>
        <v>0</v>
      </c>
      <c r="H91" s="185"/>
      <c r="I91" s="186">
        <f>ROUND(E91*H91,2)</f>
        <v>0</v>
      </c>
      <c r="J91" s="185"/>
      <c r="K91" s="186">
        <f>ROUND(E91*J91,2)</f>
        <v>0</v>
      </c>
      <c r="L91" s="186">
        <v>15</v>
      </c>
      <c r="M91" s="186">
        <f>G91*(1+L91/100)</f>
        <v>0</v>
      </c>
      <c r="N91" s="184">
        <v>0</v>
      </c>
      <c r="O91" s="184">
        <f>ROUND(E91*N91,2)</f>
        <v>0</v>
      </c>
      <c r="P91" s="184">
        <v>0</v>
      </c>
      <c r="Q91" s="184">
        <f>ROUND(E91*P91,2)</f>
        <v>0</v>
      </c>
      <c r="R91" s="186" t="s">
        <v>237</v>
      </c>
      <c r="S91" s="186" t="s">
        <v>156</v>
      </c>
      <c r="T91" s="187" t="s">
        <v>156</v>
      </c>
      <c r="U91" s="160">
        <v>0.94199999999999995</v>
      </c>
      <c r="V91" s="160">
        <f>ROUND(E91*U91,2)</f>
        <v>2.44</v>
      </c>
      <c r="W91" s="160"/>
      <c r="X91" s="160"/>
      <c r="Y91" s="160" t="s">
        <v>157</v>
      </c>
      <c r="Z91" s="150"/>
      <c r="AA91" s="150"/>
      <c r="AB91" s="150"/>
      <c r="AC91" s="150"/>
      <c r="AD91" s="150"/>
      <c r="AE91" s="150"/>
      <c r="AF91" s="150"/>
      <c r="AG91" s="150" t="s">
        <v>264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ht="22.5" outlineLevel="1" x14ac:dyDescent="0.2">
      <c r="A92" s="181">
        <v>28</v>
      </c>
      <c r="B92" s="182" t="s">
        <v>265</v>
      </c>
      <c r="C92" s="192" t="s">
        <v>266</v>
      </c>
      <c r="D92" s="183" t="s">
        <v>263</v>
      </c>
      <c r="E92" s="184">
        <v>2.5897700000000001</v>
      </c>
      <c r="F92" s="185"/>
      <c r="G92" s="186">
        <f>ROUND(E92*F92,2)</f>
        <v>0</v>
      </c>
      <c r="H92" s="185"/>
      <c r="I92" s="186">
        <f>ROUND(E92*H92,2)</f>
        <v>0</v>
      </c>
      <c r="J92" s="185"/>
      <c r="K92" s="186">
        <f>ROUND(E92*J92,2)</f>
        <v>0</v>
      </c>
      <c r="L92" s="186">
        <v>15</v>
      </c>
      <c r="M92" s="186">
        <f>G92*(1+L92/100)</f>
        <v>0</v>
      </c>
      <c r="N92" s="184">
        <v>0</v>
      </c>
      <c r="O92" s="184">
        <f>ROUND(E92*N92,2)</f>
        <v>0</v>
      </c>
      <c r="P92" s="184">
        <v>0</v>
      </c>
      <c r="Q92" s="184">
        <f>ROUND(E92*P92,2)</f>
        <v>0</v>
      </c>
      <c r="R92" s="186" t="s">
        <v>237</v>
      </c>
      <c r="S92" s="186" t="s">
        <v>156</v>
      </c>
      <c r="T92" s="187" t="s">
        <v>156</v>
      </c>
      <c r="U92" s="160">
        <v>0.105</v>
      </c>
      <c r="V92" s="160">
        <f>ROUND(E92*U92,2)</f>
        <v>0.27</v>
      </c>
      <c r="W92" s="160"/>
      <c r="X92" s="160"/>
      <c r="Y92" s="160" t="s">
        <v>157</v>
      </c>
      <c r="Z92" s="150"/>
      <c r="AA92" s="150"/>
      <c r="AB92" s="150"/>
      <c r="AC92" s="150"/>
      <c r="AD92" s="150"/>
      <c r="AE92" s="150"/>
      <c r="AF92" s="150"/>
      <c r="AG92" s="150" t="s">
        <v>264</v>
      </c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  <c r="BF92" s="150"/>
      <c r="BG92" s="150"/>
      <c r="BH92" s="150"/>
    </row>
    <row r="93" spans="1:60" outlineLevel="1" x14ac:dyDescent="0.2">
      <c r="A93" s="181">
        <v>29</v>
      </c>
      <c r="B93" s="182" t="s">
        <v>267</v>
      </c>
      <c r="C93" s="192" t="s">
        <v>268</v>
      </c>
      <c r="D93" s="183" t="s">
        <v>263</v>
      </c>
      <c r="E93" s="184">
        <v>2.5897700000000001</v>
      </c>
      <c r="F93" s="185"/>
      <c r="G93" s="186">
        <f>ROUND(E93*F93,2)</f>
        <v>0</v>
      </c>
      <c r="H93" s="185"/>
      <c r="I93" s="186">
        <f>ROUND(E93*H93,2)</f>
        <v>0</v>
      </c>
      <c r="J93" s="185"/>
      <c r="K93" s="186">
        <f>ROUND(E93*J93,2)</f>
        <v>0</v>
      </c>
      <c r="L93" s="186">
        <v>15</v>
      </c>
      <c r="M93" s="186">
        <f>G93*(1+L93/100)</f>
        <v>0</v>
      </c>
      <c r="N93" s="184">
        <v>0</v>
      </c>
      <c r="O93" s="184">
        <f>ROUND(E93*N93,2)</f>
        <v>0</v>
      </c>
      <c r="P93" s="184">
        <v>0</v>
      </c>
      <c r="Q93" s="184">
        <f>ROUND(E93*P93,2)</f>
        <v>0</v>
      </c>
      <c r="R93" s="186" t="s">
        <v>237</v>
      </c>
      <c r="S93" s="186" t="s">
        <v>156</v>
      </c>
      <c r="T93" s="187" t="s">
        <v>156</v>
      </c>
      <c r="U93" s="160">
        <v>0.49</v>
      </c>
      <c r="V93" s="160">
        <f>ROUND(E93*U93,2)</f>
        <v>1.27</v>
      </c>
      <c r="W93" s="160"/>
      <c r="X93" s="160"/>
      <c r="Y93" s="160" t="s">
        <v>157</v>
      </c>
      <c r="Z93" s="150"/>
      <c r="AA93" s="150"/>
      <c r="AB93" s="150"/>
      <c r="AC93" s="150"/>
      <c r="AD93" s="150"/>
      <c r="AE93" s="150"/>
      <c r="AF93" s="150"/>
      <c r="AG93" s="150" t="s">
        <v>264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1" x14ac:dyDescent="0.2">
      <c r="A94" s="181">
        <v>30</v>
      </c>
      <c r="B94" s="182" t="s">
        <v>269</v>
      </c>
      <c r="C94" s="192" t="s">
        <v>270</v>
      </c>
      <c r="D94" s="183" t="s">
        <v>263</v>
      </c>
      <c r="E94" s="184">
        <v>2.5897700000000001</v>
      </c>
      <c r="F94" s="185"/>
      <c r="G94" s="186">
        <f>ROUND(E94*F94,2)</f>
        <v>0</v>
      </c>
      <c r="H94" s="185"/>
      <c r="I94" s="186">
        <f>ROUND(E94*H94,2)</f>
        <v>0</v>
      </c>
      <c r="J94" s="185"/>
      <c r="K94" s="186">
        <f>ROUND(E94*J94,2)</f>
        <v>0</v>
      </c>
      <c r="L94" s="186">
        <v>15</v>
      </c>
      <c r="M94" s="186">
        <f>G94*(1+L94/100)</f>
        <v>0</v>
      </c>
      <c r="N94" s="184">
        <v>0</v>
      </c>
      <c r="O94" s="184">
        <f>ROUND(E94*N94,2)</f>
        <v>0</v>
      </c>
      <c r="P94" s="184">
        <v>0</v>
      </c>
      <c r="Q94" s="184">
        <f>ROUND(E94*P94,2)</f>
        <v>0</v>
      </c>
      <c r="R94" s="186" t="s">
        <v>237</v>
      </c>
      <c r="S94" s="186" t="s">
        <v>156</v>
      </c>
      <c r="T94" s="187" t="s">
        <v>156</v>
      </c>
      <c r="U94" s="160">
        <v>0</v>
      </c>
      <c r="V94" s="160">
        <f>ROUND(E94*U94,2)</f>
        <v>0</v>
      </c>
      <c r="W94" s="160"/>
      <c r="X94" s="160"/>
      <c r="Y94" s="160" t="s">
        <v>157</v>
      </c>
      <c r="Z94" s="150"/>
      <c r="AA94" s="150"/>
      <c r="AB94" s="150"/>
      <c r="AC94" s="150"/>
      <c r="AD94" s="150"/>
      <c r="AE94" s="150"/>
      <c r="AF94" s="150"/>
      <c r="AG94" s="150" t="s">
        <v>264</v>
      </c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73">
        <v>31</v>
      </c>
      <c r="B95" s="174" t="s">
        <v>271</v>
      </c>
      <c r="C95" s="189" t="s">
        <v>272</v>
      </c>
      <c r="D95" s="175" t="s">
        <v>263</v>
      </c>
      <c r="E95" s="176">
        <v>2.67177</v>
      </c>
      <c r="F95" s="177"/>
      <c r="G95" s="178">
        <f>ROUND(E95*F95,2)</f>
        <v>0</v>
      </c>
      <c r="H95" s="177"/>
      <c r="I95" s="178">
        <f>ROUND(E95*H95,2)</f>
        <v>0</v>
      </c>
      <c r="J95" s="177"/>
      <c r="K95" s="178">
        <f>ROUND(E95*J95,2)</f>
        <v>0</v>
      </c>
      <c r="L95" s="178">
        <v>15</v>
      </c>
      <c r="M95" s="178">
        <f>G95*(1+L95/100)</f>
        <v>0</v>
      </c>
      <c r="N95" s="176">
        <v>0</v>
      </c>
      <c r="O95" s="176">
        <f>ROUND(E95*N95,2)</f>
        <v>0</v>
      </c>
      <c r="P95" s="176">
        <v>0</v>
      </c>
      <c r="Q95" s="176">
        <f>ROUND(E95*P95,2)</f>
        <v>0</v>
      </c>
      <c r="R95" s="178"/>
      <c r="S95" s="178" t="s">
        <v>259</v>
      </c>
      <c r="T95" s="179" t="s">
        <v>226</v>
      </c>
      <c r="U95" s="160">
        <v>0</v>
      </c>
      <c r="V95" s="160">
        <f>ROUND(E95*U95,2)</f>
        <v>0</v>
      </c>
      <c r="W95" s="160"/>
      <c r="X95" s="160"/>
      <c r="Y95" s="160" t="s">
        <v>157</v>
      </c>
      <c r="Z95" s="150"/>
      <c r="AA95" s="150"/>
      <c r="AB95" s="150"/>
      <c r="AC95" s="150"/>
      <c r="AD95" s="150"/>
      <c r="AE95" s="150"/>
      <c r="AF95" s="150"/>
      <c r="AG95" s="150" t="s">
        <v>158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outlineLevel="2" x14ac:dyDescent="0.2">
      <c r="A96" s="157"/>
      <c r="B96" s="158"/>
      <c r="C96" s="190" t="s">
        <v>273</v>
      </c>
      <c r="D96" s="161"/>
      <c r="E96" s="162">
        <v>2.67</v>
      </c>
      <c r="F96" s="160"/>
      <c r="G96" s="160"/>
      <c r="H96" s="160"/>
      <c r="I96" s="160"/>
      <c r="J96" s="160"/>
      <c r="K96" s="160"/>
      <c r="L96" s="160"/>
      <c r="M96" s="160"/>
      <c r="N96" s="159"/>
      <c r="O96" s="159"/>
      <c r="P96" s="159"/>
      <c r="Q96" s="159"/>
      <c r="R96" s="160"/>
      <c r="S96" s="160"/>
      <c r="T96" s="160"/>
      <c r="U96" s="160"/>
      <c r="V96" s="160"/>
      <c r="W96" s="160"/>
      <c r="X96" s="160"/>
      <c r="Y96" s="160"/>
      <c r="Z96" s="150"/>
      <c r="AA96" s="150"/>
      <c r="AB96" s="150"/>
      <c r="AC96" s="150"/>
      <c r="AD96" s="150"/>
      <c r="AE96" s="150"/>
      <c r="AF96" s="150"/>
      <c r="AG96" s="150" t="s">
        <v>169</v>
      </c>
      <c r="AH96" s="150">
        <v>0</v>
      </c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outlineLevel="1" x14ac:dyDescent="0.2">
      <c r="A97" s="173">
        <v>32</v>
      </c>
      <c r="B97" s="174" t="s">
        <v>274</v>
      </c>
      <c r="C97" s="189" t="s">
        <v>275</v>
      </c>
      <c r="D97" s="175" t="s">
        <v>263</v>
      </c>
      <c r="E97" s="176">
        <v>0.55000000000000004</v>
      </c>
      <c r="F97" s="177"/>
      <c r="G97" s="178">
        <f>ROUND(E97*F97,2)</f>
        <v>0</v>
      </c>
      <c r="H97" s="177"/>
      <c r="I97" s="178">
        <f>ROUND(E97*H97,2)</f>
        <v>0</v>
      </c>
      <c r="J97" s="177"/>
      <c r="K97" s="178">
        <f>ROUND(E97*J97,2)</f>
        <v>0</v>
      </c>
      <c r="L97" s="178">
        <v>15</v>
      </c>
      <c r="M97" s="178">
        <f>G97*(1+L97/100)</f>
        <v>0</v>
      </c>
      <c r="N97" s="176">
        <v>0</v>
      </c>
      <c r="O97" s="176">
        <f>ROUND(E97*N97,2)</f>
        <v>0</v>
      </c>
      <c r="P97" s="176">
        <v>0</v>
      </c>
      <c r="Q97" s="176">
        <f>ROUND(E97*P97,2)</f>
        <v>0</v>
      </c>
      <c r="R97" s="178"/>
      <c r="S97" s="178" t="s">
        <v>259</v>
      </c>
      <c r="T97" s="179" t="s">
        <v>276</v>
      </c>
      <c r="U97" s="160">
        <v>0</v>
      </c>
      <c r="V97" s="160">
        <f>ROUND(E97*U97,2)</f>
        <v>0</v>
      </c>
      <c r="W97" s="160"/>
      <c r="X97" s="160"/>
      <c r="Y97" s="160" t="s">
        <v>157</v>
      </c>
      <c r="Z97" s="150"/>
      <c r="AA97" s="150"/>
      <c r="AB97" s="150"/>
      <c r="AC97" s="150"/>
      <c r="AD97" s="150"/>
      <c r="AE97" s="150"/>
      <c r="AF97" s="150"/>
      <c r="AG97" s="150" t="s">
        <v>158</v>
      </c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</row>
    <row r="98" spans="1:60" outlineLevel="2" x14ac:dyDescent="0.2">
      <c r="A98" s="157"/>
      <c r="B98" s="158"/>
      <c r="C98" s="190" t="s">
        <v>277</v>
      </c>
      <c r="D98" s="161"/>
      <c r="E98" s="162">
        <v>0.55000000000000004</v>
      </c>
      <c r="F98" s="160"/>
      <c r="G98" s="160"/>
      <c r="H98" s="160"/>
      <c r="I98" s="160"/>
      <c r="J98" s="160"/>
      <c r="K98" s="160"/>
      <c r="L98" s="160"/>
      <c r="M98" s="160"/>
      <c r="N98" s="159"/>
      <c r="O98" s="159"/>
      <c r="P98" s="159"/>
      <c r="Q98" s="159"/>
      <c r="R98" s="160"/>
      <c r="S98" s="160"/>
      <c r="T98" s="160"/>
      <c r="U98" s="160"/>
      <c r="V98" s="160"/>
      <c r="W98" s="160"/>
      <c r="X98" s="160"/>
      <c r="Y98" s="160"/>
      <c r="Z98" s="150"/>
      <c r="AA98" s="150"/>
      <c r="AB98" s="150"/>
      <c r="AC98" s="150"/>
      <c r="AD98" s="150"/>
      <c r="AE98" s="150"/>
      <c r="AF98" s="150"/>
      <c r="AG98" s="150" t="s">
        <v>169</v>
      </c>
      <c r="AH98" s="150">
        <v>0</v>
      </c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1" x14ac:dyDescent="0.2">
      <c r="A99" s="173">
        <v>33</v>
      </c>
      <c r="B99" s="174" t="s">
        <v>278</v>
      </c>
      <c r="C99" s="189" t="s">
        <v>279</v>
      </c>
      <c r="D99" s="175" t="s">
        <v>263</v>
      </c>
      <c r="E99" s="176">
        <v>0.48409000000000002</v>
      </c>
      <c r="F99" s="177"/>
      <c r="G99" s="178">
        <f>ROUND(E99*F99,2)</f>
        <v>0</v>
      </c>
      <c r="H99" s="177"/>
      <c r="I99" s="178">
        <f>ROUND(E99*H99,2)</f>
        <v>0</v>
      </c>
      <c r="J99" s="177"/>
      <c r="K99" s="178">
        <f>ROUND(E99*J99,2)</f>
        <v>0</v>
      </c>
      <c r="L99" s="178">
        <v>15</v>
      </c>
      <c r="M99" s="178">
        <f>G99*(1+L99/100)</f>
        <v>0</v>
      </c>
      <c r="N99" s="176">
        <v>0</v>
      </c>
      <c r="O99" s="176">
        <f>ROUND(E99*N99,2)</f>
        <v>0</v>
      </c>
      <c r="P99" s="176">
        <v>0</v>
      </c>
      <c r="Q99" s="176">
        <f>ROUND(E99*P99,2)</f>
        <v>0</v>
      </c>
      <c r="R99" s="178"/>
      <c r="S99" s="178" t="s">
        <v>259</v>
      </c>
      <c r="T99" s="179" t="s">
        <v>276</v>
      </c>
      <c r="U99" s="160">
        <v>0</v>
      </c>
      <c r="V99" s="160">
        <f>ROUND(E99*U99,2)</f>
        <v>0</v>
      </c>
      <c r="W99" s="160"/>
      <c r="X99" s="160"/>
      <c r="Y99" s="160" t="s">
        <v>157</v>
      </c>
      <c r="Z99" s="150"/>
      <c r="AA99" s="150"/>
      <c r="AB99" s="150"/>
      <c r="AC99" s="150"/>
      <c r="AD99" s="150"/>
      <c r="AE99" s="150"/>
      <c r="AF99" s="150"/>
      <c r="AG99" s="150" t="s">
        <v>158</v>
      </c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2" x14ac:dyDescent="0.2">
      <c r="A100" s="157"/>
      <c r="B100" s="158"/>
      <c r="C100" s="190" t="s">
        <v>280</v>
      </c>
      <c r="D100" s="161"/>
      <c r="E100" s="162">
        <v>0.48</v>
      </c>
      <c r="F100" s="160"/>
      <c r="G100" s="160"/>
      <c r="H100" s="160"/>
      <c r="I100" s="160"/>
      <c r="J100" s="160"/>
      <c r="K100" s="160"/>
      <c r="L100" s="160"/>
      <c r="M100" s="160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50"/>
      <c r="AA100" s="150"/>
      <c r="AB100" s="150"/>
      <c r="AC100" s="150"/>
      <c r="AD100" s="150"/>
      <c r="AE100" s="150"/>
      <c r="AF100" s="150"/>
      <c r="AG100" s="150" t="s">
        <v>169</v>
      </c>
      <c r="AH100" s="150">
        <v>0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x14ac:dyDescent="0.2">
      <c r="A101" s="166" t="s">
        <v>150</v>
      </c>
      <c r="B101" s="167" t="s">
        <v>84</v>
      </c>
      <c r="C101" s="188" t="s">
        <v>85</v>
      </c>
      <c r="D101" s="168"/>
      <c r="E101" s="169"/>
      <c r="F101" s="170"/>
      <c r="G101" s="170">
        <f>SUMIF(AG102:AG108,"&lt;&gt;NOR",G102:G108)</f>
        <v>0</v>
      </c>
      <c r="H101" s="170"/>
      <c r="I101" s="170">
        <f>SUM(I102:I108)</f>
        <v>0</v>
      </c>
      <c r="J101" s="170"/>
      <c r="K101" s="170">
        <f>SUM(K102:K108)</f>
        <v>0</v>
      </c>
      <c r="L101" s="170"/>
      <c r="M101" s="170">
        <f>SUM(M102:M108)</f>
        <v>0</v>
      </c>
      <c r="N101" s="169"/>
      <c r="O101" s="169">
        <f>SUM(O102:O108)</f>
        <v>0</v>
      </c>
      <c r="P101" s="169"/>
      <c r="Q101" s="169">
        <f>SUM(Q102:Q108)</f>
        <v>0</v>
      </c>
      <c r="R101" s="170"/>
      <c r="S101" s="170"/>
      <c r="T101" s="171"/>
      <c r="U101" s="165"/>
      <c r="V101" s="165">
        <f>SUM(V102:V108)</f>
        <v>24.200000000000003</v>
      </c>
      <c r="W101" s="165"/>
      <c r="X101" s="165"/>
      <c r="Y101" s="165"/>
      <c r="AG101" t="s">
        <v>151</v>
      </c>
    </row>
    <row r="102" spans="1:60" outlineLevel="1" x14ac:dyDescent="0.2">
      <c r="A102" s="181">
        <v>34</v>
      </c>
      <c r="B102" s="182" t="s">
        <v>281</v>
      </c>
      <c r="C102" s="192" t="s">
        <v>282</v>
      </c>
      <c r="D102" s="183" t="s">
        <v>263</v>
      </c>
      <c r="E102" s="184">
        <v>2.9211499999999999</v>
      </c>
      <c r="F102" s="185"/>
      <c r="G102" s="186">
        <f>ROUND(E102*F102,2)</f>
        <v>0</v>
      </c>
      <c r="H102" s="185"/>
      <c r="I102" s="186">
        <f>ROUND(E102*H102,2)</f>
        <v>0</v>
      </c>
      <c r="J102" s="185"/>
      <c r="K102" s="186">
        <f>ROUND(E102*J102,2)</f>
        <v>0</v>
      </c>
      <c r="L102" s="186">
        <v>15</v>
      </c>
      <c r="M102" s="186">
        <f>G102*(1+L102/100)</f>
        <v>0</v>
      </c>
      <c r="N102" s="184">
        <v>0</v>
      </c>
      <c r="O102" s="184">
        <f>ROUND(E102*N102,2)</f>
        <v>0</v>
      </c>
      <c r="P102" s="184">
        <v>0</v>
      </c>
      <c r="Q102" s="184">
        <f>ROUND(E102*P102,2)</f>
        <v>0</v>
      </c>
      <c r="R102" s="186" t="s">
        <v>231</v>
      </c>
      <c r="S102" s="186" t="s">
        <v>156</v>
      </c>
      <c r="T102" s="187" t="s">
        <v>156</v>
      </c>
      <c r="U102" s="160">
        <v>7.3479999999999999</v>
      </c>
      <c r="V102" s="160">
        <f>ROUND(E102*U102,2)</f>
        <v>21.46</v>
      </c>
      <c r="W102" s="160"/>
      <c r="X102" s="160"/>
      <c r="Y102" s="160" t="s">
        <v>157</v>
      </c>
      <c r="Z102" s="150"/>
      <c r="AA102" s="150"/>
      <c r="AB102" s="150"/>
      <c r="AC102" s="150"/>
      <c r="AD102" s="150"/>
      <c r="AE102" s="150"/>
      <c r="AF102" s="150"/>
      <c r="AG102" s="150" t="s">
        <v>283</v>
      </c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ht="22.5" outlineLevel="1" x14ac:dyDescent="0.2">
      <c r="A103" s="181">
        <v>35</v>
      </c>
      <c r="B103" s="182" t="s">
        <v>284</v>
      </c>
      <c r="C103" s="192" t="s">
        <v>285</v>
      </c>
      <c r="D103" s="183" t="s">
        <v>263</v>
      </c>
      <c r="E103" s="184">
        <v>2.9211499999999999</v>
      </c>
      <c r="F103" s="185"/>
      <c r="G103" s="186">
        <f>ROUND(E103*F103,2)</f>
        <v>0</v>
      </c>
      <c r="H103" s="185"/>
      <c r="I103" s="186">
        <f>ROUND(E103*H103,2)</f>
        <v>0</v>
      </c>
      <c r="J103" s="185"/>
      <c r="K103" s="186">
        <f>ROUND(E103*J103,2)</f>
        <v>0</v>
      </c>
      <c r="L103" s="186">
        <v>15</v>
      </c>
      <c r="M103" s="186">
        <f>G103*(1+L103/100)</f>
        <v>0</v>
      </c>
      <c r="N103" s="184">
        <v>0</v>
      </c>
      <c r="O103" s="184">
        <f>ROUND(E103*N103,2)</f>
        <v>0</v>
      </c>
      <c r="P103" s="184">
        <v>0</v>
      </c>
      <c r="Q103" s="184">
        <f>ROUND(E103*P103,2)</f>
        <v>0</v>
      </c>
      <c r="R103" s="186" t="s">
        <v>231</v>
      </c>
      <c r="S103" s="186" t="s">
        <v>156</v>
      </c>
      <c r="T103" s="187" t="s">
        <v>156</v>
      </c>
      <c r="U103" s="160">
        <v>0</v>
      </c>
      <c r="V103" s="160">
        <f>ROUND(E103*U103,2)</f>
        <v>0</v>
      </c>
      <c r="W103" s="160"/>
      <c r="X103" s="160"/>
      <c r="Y103" s="160" t="s">
        <v>157</v>
      </c>
      <c r="Z103" s="150"/>
      <c r="AA103" s="150"/>
      <c r="AB103" s="150"/>
      <c r="AC103" s="150"/>
      <c r="AD103" s="150"/>
      <c r="AE103" s="150"/>
      <c r="AF103" s="150"/>
      <c r="AG103" s="150" t="s">
        <v>283</v>
      </c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ht="33.75" outlineLevel="1" x14ac:dyDescent="0.2">
      <c r="A104" s="181">
        <v>36</v>
      </c>
      <c r="B104" s="182" t="s">
        <v>286</v>
      </c>
      <c r="C104" s="192" t="s">
        <v>287</v>
      </c>
      <c r="D104" s="183" t="s">
        <v>263</v>
      </c>
      <c r="E104" s="184">
        <v>2.9211499999999999</v>
      </c>
      <c r="F104" s="185"/>
      <c r="G104" s="186">
        <f>ROUND(E104*F104,2)</f>
        <v>0</v>
      </c>
      <c r="H104" s="185"/>
      <c r="I104" s="186">
        <f>ROUND(E104*H104,2)</f>
        <v>0</v>
      </c>
      <c r="J104" s="185"/>
      <c r="K104" s="186">
        <f>ROUND(E104*J104,2)</f>
        <v>0</v>
      </c>
      <c r="L104" s="186">
        <v>15</v>
      </c>
      <c r="M104" s="186">
        <f>G104*(1+L104/100)</f>
        <v>0</v>
      </c>
      <c r="N104" s="184">
        <v>0</v>
      </c>
      <c r="O104" s="184">
        <f>ROUND(E104*N104,2)</f>
        <v>0</v>
      </c>
      <c r="P104" s="184">
        <v>0</v>
      </c>
      <c r="Q104" s="184">
        <f>ROUND(E104*P104,2)</f>
        <v>0</v>
      </c>
      <c r="R104" s="186" t="s">
        <v>231</v>
      </c>
      <c r="S104" s="186" t="s">
        <v>156</v>
      </c>
      <c r="T104" s="187" t="s">
        <v>156</v>
      </c>
      <c r="U104" s="160">
        <v>0</v>
      </c>
      <c r="V104" s="160">
        <f>ROUND(E104*U104,2)</f>
        <v>0</v>
      </c>
      <c r="W104" s="160"/>
      <c r="X104" s="160"/>
      <c r="Y104" s="160" t="s">
        <v>157</v>
      </c>
      <c r="Z104" s="150"/>
      <c r="AA104" s="150"/>
      <c r="AB104" s="150"/>
      <c r="AC104" s="150"/>
      <c r="AD104" s="150"/>
      <c r="AE104" s="150"/>
      <c r="AF104" s="150"/>
      <c r="AG104" s="150" t="s">
        <v>283</v>
      </c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ht="22.5" outlineLevel="1" x14ac:dyDescent="0.2">
      <c r="A105" s="173">
        <v>37</v>
      </c>
      <c r="B105" s="174" t="s">
        <v>288</v>
      </c>
      <c r="C105" s="189" t="s">
        <v>289</v>
      </c>
      <c r="D105" s="175" t="s">
        <v>263</v>
      </c>
      <c r="E105" s="176">
        <v>2.9211499999999999</v>
      </c>
      <c r="F105" s="177"/>
      <c r="G105" s="178">
        <f>ROUND(E105*F105,2)</f>
        <v>0</v>
      </c>
      <c r="H105" s="177"/>
      <c r="I105" s="178">
        <f>ROUND(E105*H105,2)</f>
        <v>0</v>
      </c>
      <c r="J105" s="177"/>
      <c r="K105" s="178">
        <f>ROUND(E105*J105,2)</f>
        <v>0</v>
      </c>
      <c r="L105" s="178">
        <v>15</v>
      </c>
      <c r="M105" s="178">
        <f>G105*(1+L105/100)</f>
        <v>0</v>
      </c>
      <c r="N105" s="176">
        <v>0</v>
      </c>
      <c r="O105" s="176">
        <f>ROUND(E105*N105,2)</f>
        <v>0</v>
      </c>
      <c r="P105" s="176">
        <v>0</v>
      </c>
      <c r="Q105" s="176">
        <f>ROUND(E105*P105,2)</f>
        <v>0</v>
      </c>
      <c r="R105" s="178" t="s">
        <v>155</v>
      </c>
      <c r="S105" s="178" t="s">
        <v>156</v>
      </c>
      <c r="T105" s="179" t="s">
        <v>156</v>
      </c>
      <c r="U105" s="160">
        <v>0.9385</v>
      </c>
      <c r="V105" s="160">
        <f>ROUND(E105*U105,2)</f>
        <v>2.74</v>
      </c>
      <c r="W105" s="160"/>
      <c r="X105" s="160"/>
      <c r="Y105" s="160" t="s">
        <v>157</v>
      </c>
      <c r="Z105" s="150"/>
      <c r="AA105" s="150"/>
      <c r="AB105" s="150"/>
      <c r="AC105" s="150"/>
      <c r="AD105" s="150"/>
      <c r="AE105" s="150"/>
      <c r="AF105" s="150"/>
      <c r="AG105" s="150" t="s">
        <v>283</v>
      </c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2" x14ac:dyDescent="0.2">
      <c r="A106" s="157"/>
      <c r="B106" s="158"/>
      <c r="C106" s="255" t="s">
        <v>290</v>
      </c>
      <c r="D106" s="256"/>
      <c r="E106" s="256"/>
      <c r="F106" s="256"/>
      <c r="G106" s="256"/>
      <c r="H106" s="160"/>
      <c r="I106" s="160"/>
      <c r="J106" s="160"/>
      <c r="K106" s="160"/>
      <c r="L106" s="160"/>
      <c r="M106" s="160"/>
      <c r="N106" s="159"/>
      <c r="O106" s="159"/>
      <c r="P106" s="159"/>
      <c r="Q106" s="159"/>
      <c r="R106" s="160"/>
      <c r="S106" s="160"/>
      <c r="T106" s="160"/>
      <c r="U106" s="160"/>
      <c r="V106" s="160"/>
      <c r="W106" s="160"/>
      <c r="X106" s="160"/>
      <c r="Y106" s="160"/>
      <c r="Z106" s="150"/>
      <c r="AA106" s="150"/>
      <c r="AB106" s="150"/>
      <c r="AC106" s="150"/>
      <c r="AD106" s="150"/>
      <c r="AE106" s="150"/>
      <c r="AF106" s="150"/>
      <c r="AG106" s="150" t="s">
        <v>160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ht="33.75" outlineLevel="1" x14ac:dyDescent="0.2">
      <c r="A107" s="173">
        <v>38</v>
      </c>
      <c r="B107" s="174" t="s">
        <v>291</v>
      </c>
      <c r="C107" s="189" t="s">
        <v>292</v>
      </c>
      <c r="D107" s="175" t="s">
        <v>263</v>
      </c>
      <c r="E107" s="176">
        <v>2.9211499999999999</v>
      </c>
      <c r="F107" s="177"/>
      <c r="G107" s="178">
        <f>ROUND(E107*F107,2)</f>
        <v>0</v>
      </c>
      <c r="H107" s="177"/>
      <c r="I107" s="178">
        <f>ROUND(E107*H107,2)</f>
        <v>0</v>
      </c>
      <c r="J107" s="177"/>
      <c r="K107" s="178">
        <f>ROUND(E107*J107,2)</f>
        <v>0</v>
      </c>
      <c r="L107" s="178">
        <v>15</v>
      </c>
      <c r="M107" s="178">
        <f>G107*(1+L107/100)</f>
        <v>0</v>
      </c>
      <c r="N107" s="176">
        <v>0</v>
      </c>
      <c r="O107" s="176">
        <f>ROUND(E107*N107,2)</f>
        <v>0</v>
      </c>
      <c r="P107" s="176">
        <v>0</v>
      </c>
      <c r="Q107" s="176">
        <f>ROUND(E107*P107,2)</f>
        <v>0</v>
      </c>
      <c r="R107" s="178" t="s">
        <v>155</v>
      </c>
      <c r="S107" s="178" t="s">
        <v>156</v>
      </c>
      <c r="T107" s="179" t="s">
        <v>156</v>
      </c>
      <c r="U107" s="160">
        <v>0</v>
      </c>
      <c r="V107" s="160">
        <f>ROUND(E107*U107,2)</f>
        <v>0</v>
      </c>
      <c r="W107" s="160"/>
      <c r="X107" s="160"/>
      <c r="Y107" s="160" t="s">
        <v>157</v>
      </c>
      <c r="Z107" s="150"/>
      <c r="AA107" s="150"/>
      <c r="AB107" s="150"/>
      <c r="AC107" s="150"/>
      <c r="AD107" s="150"/>
      <c r="AE107" s="150"/>
      <c r="AF107" s="150"/>
      <c r="AG107" s="150" t="s">
        <v>283</v>
      </c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</row>
    <row r="108" spans="1:60" outlineLevel="2" x14ac:dyDescent="0.2">
      <c r="A108" s="157"/>
      <c r="B108" s="158"/>
      <c r="C108" s="255" t="s">
        <v>290</v>
      </c>
      <c r="D108" s="256"/>
      <c r="E108" s="256"/>
      <c r="F108" s="256"/>
      <c r="G108" s="256"/>
      <c r="H108" s="160"/>
      <c r="I108" s="160"/>
      <c r="J108" s="160"/>
      <c r="K108" s="160"/>
      <c r="L108" s="160"/>
      <c r="M108" s="160"/>
      <c r="N108" s="159"/>
      <c r="O108" s="159"/>
      <c r="P108" s="159"/>
      <c r="Q108" s="159"/>
      <c r="R108" s="160"/>
      <c r="S108" s="160"/>
      <c r="T108" s="160"/>
      <c r="U108" s="160"/>
      <c r="V108" s="160"/>
      <c r="W108" s="160"/>
      <c r="X108" s="160"/>
      <c r="Y108" s="160"/>
      <c r="Z108" s="150"/>
      <c r="AA108" s="150"/>
      <c r="AB108" s="150"/>
      <c r="AC108" s="150"/>
      <c r="AD108" s="150"/>
      <c r="AE108" s="150"/>
      <c r="AF108" s="150"/>
      <c r="AG108" s="150" t="s">
        <v>160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x14ac:dyDescent="0.2">
      <c r="A109" s="166" t="s">
        <v>150</v>
      </c>
      <c r="B109" s="167" t="s">
        <v>86</v>
      </c>
      <c r="C109" s="188" t="s">
        <v>87</v>
      </c>
      <c r="D109" s="168"/>
      <c r="E109" s="169"/>
      <c r="F109" s="170"/>
      <c r="G109" s="170">
        <f>SUMIF(AG110:AG118,"&lt;&gt;NOR",G110:G118)</f>
        <v>0</v>
      </c>
      <c r="H109" s="170"/>
      <c r="I109" s="170">
        <f>SUM(I110:I118)</f>
        <v>0</v>
      </c>
      <c r="J109" s="170"/>
      <c r="K109" s="170">
        <f>SUM(K110:K118)</f>
        <v>0</v>
      </c>
      <c r="L109" s="170"/>
      <c r="M109" s="170">
        <f>SUM(M110:M118)</f>
        <v>0</v>
      </c>
      <c r="N109" s="169"/>
      <c r="O109" s="169">
        <f>SUM(O110:O118)</f>
        <v>0.01</v>
      </c>
      <c r="P109" s="169"/>
      <c r="Q109" s="169">
        <f>SUM(Q110:Q118)</f>
        <v>0</v>
      </c>
      <c r="R109" s="170"/>
      <c r="S109" s="170"/>
      <c r="T109" s="171"/>
      <c r="U109" s="165"/>
      <c r="V109" s="165">
        <f>SUM(V110:V118)</f>
        <v>1.27</v>
      </c>
      <c r="W109" s="165"/>
      <c r="X109" s="165"/>
      <c r="Y109" s="165"/>
      <c r="AG109" t="s">
        <v>151</v>
      </c>
    </row>
    <row r="110" spans="1:60" ht="22.5" outlineLevel="1" x14ac:dyDescent="0.2">
      <c r="A110" s="173">
        <v>39</v>
      </c>
      <c r="B110" s="174" t="s">
        <v>293</v>
      </c>
      <c r="C110" s="189" t="s">
        <v>294</v>
      </c>
      <c r="D110" s="175" t="s">
        <v>165</v>
      </c>
      <c r="E110" s="176">
        <v>3.25</v>
      </c>
      <c r="F110" s="177"/>
      <c r="G110" s="178">
        <f>ROUND(E110*F110,2)</f>
        <v>0</v>
      </c>
      <c r="H110" s="177"/>
      <c r="I110" s="178">
        <f>ROUND(E110*H110,2)</f>
        <v>0</v>
      </c>
      <c r="J110" s="177"/>
      <c r="K110" s="178">
        <f>ROUND(E110*J110,2)</f>
        <v>0</v>
      </c>
      <c r="L110" s="178">
        <v>15</v>
      </c>
      <c r="M110" s="178">
        <f>G110*(1+L110/100)</f>
        <v>0</v>
      </c>
      <c r="N110" s="176">
        <v>3.15E-3</v>
      </c>
      <c r="O110" s="176">
        <f>ROUND(E110*N110,2)</f>
        <v>0.01</v>
      </c>
      <c r="P110" s="176">
        <v>0</v>
      </c>
      <c r="Q110" s="176">
        <f>ROUND(E110*P110,2)</f>
        <v>0</v>
      </c>
      <c r="R110" s="178" t="s">
        <v>295</v>
      </c>
      <c r="S110" s="178" t="s">
        <v>296</v>
      </c>
      <c r="T110" s="179" t="s">
        <v>296</v>
      </c>
      <c r="U110" s="160">
        <v>0.38500000000000001</v>
      </c>
      <c r="V110" s="160">
        <f>ROUND(E110*U110,2)</f>
        <v>1.25</v>
      </c>
      <c r="W110" s="160"/>
      <c r="X110" s="160"/>
      <c r="Y110" s="160" t="s">
        <v>157</v>
      </c>
      <c r="Z110" s="150"/>
      <c r="AA110" s="150"/>
      <c r="AB110" s="150"/>
      <c r="AC110" s="150"/>
      <c r="AD110" s="150"/>
      <c r="AE110" s="150"/>
      <c r="AF110" s="150"/>
      <c r="AG110" s="150" t="s">
        <v>158</v>
      </c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ht="22.5" outlineLevel="2" x14ac:dyDescent="0.2">
      <c r="A111" s="157"/>
      <c r="B111" s="158"/>
      <c r="C111" s="253" t="s">
        <v>297</v>
      </c>
      <c r="D111" s="254"/>
      <c r="E111" s="254"/>
      <c r="F111" s="254"/>
      <c r="G111" s="254"/>
      <c r="H111" s="160"/>
      <c r="I111" s="160"/>
      <c r="J111" s="160"/>
      <c r="K111" s="160"/>
      <c r="L111" s="160"/>
      <c r="M111" s="160"/>
      <c r="N111" s="159"/>
      <c r="O111" s="159"/>
      <c r="P111" s="159"/>
      <c r="Q111" s="159"/>
      <c r="R111" s="160"/>
      <c r="S111" s="160"/>
      <c r="T111" s="160"/>
      <c r="U111" s="160"/>
      <c r="V111" s="160"/>
      <c r="W111" s="160"/>
      <c r="X111" s="160"/>
      <c r="Y111" s="160"/>
      <c r="Z111" s="150"/>
      <c r="AA111" s="150"/>
      <c r="AB111" s="150"/>
      <c r="AC111" s="150"/>
      <c r="AD111" s="150"/>
      <c r="AE111" s="150"/>
      <c r="AF111" s="150"/>
      <c r="AG111" s="150" t="s">
        <v>162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80" t="str">
        <f>C111</f>
        <v>Položka použita pro opravu izolace proti vodě v případě porušení/demontáže izolace proti vodě při výkopu kanalizace - dvousložkova bitumenová hmota.</v>
      </c>
      <c r="BB111" s="150"/>
      <c r="BC111" s="150"/>
      <c r="BD111" s="150"/>
      <c r="BE111" s="150"/>
      <c r="BF111" s="150"/>
      <c r="BG111" s="150"/>
      <c r="BH111" s="150"/>
    </row>
    <row r="112" spans="1:60" outlineLevel="2" x14ac:dyDescent="0.2">
      <c r="A112" s="157"/>
      <c r="B112" s="158"/>
      <c r="C112" s="190" t="s">
        <v>298</v>
      </c>
      <c r="D112" s="161"/>
      <c r="E112" s="162">
        <v>3.25</v>
      </c>
      <c r="F112" s="160"/>
      <c r="G112" s="160"/>
      <c r="H112" s="160"/>
      <c r="I112" s="160"/>
      <c r="J112" s="160"/>
      <c r="K112" s="160"/>
      <c r="L112" s="160"/>
      <c r="M112" s="160"/>
      <c r="N112" s="159"/>
      <c r="O112" s="159"/>
      <c r="P112" s="159"/>
      <c r="Q112" s="159"/>
      <c r="R112" s="160"/>
      <c r="S112" s="160"/>
      <c r="T112" s="160"/>
      <c r="U112" s="160"/>
      <c r="V112" s="160"/>
      <c r="W112" s="160"/>
      <c r="X112" s="160"/>
      <c r="Y112" s="160"/>
      <c r="Z112" s="150"/>
      <c r="AA112" s="150"/>
      <c r="AB112" s="150"/>
      <c r="AC112" s="150"/>
      <c r="AD112" s="150"/>
      <c r="AE112" s="150"/>
      <c r="AF112" s="150"/>
      <c r="AG112" s="150" t="s">
        <v>169</v>
      </c>
      <c r="AH112" s="150">
        <v>0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1" x14ac:dyDescent="0.2">
      <c r="A113" s="173">
        <v>40</v>
      </c>
      <c r="B113" s="174" t="s">
        <v>299</v>
      </c>
      <c r="C113" s="189" t="s">
        <v>300</v>
      </c>
      <c r="D113" s="175" t="s">
        <v>263</v>
      </c>
      <c r="E113" s="176">
        <v>1.0240000000000001E-2</v>
      </c>
      <c r="F113" s="177"/>
      <c r="G113" s="178">
        <f>ROUND(E113*F113,2)</f>
        <v>0</v>
      </c>
      <c r="H113" s="177"/>
      <c r="I113" s="178">
        <f>ROUND(E113*H113,2)</f>
        <v>0</v>
      </c>
      <c r="J113" s="177"/>
      <c r="K113" s="178">
        <f>ROUND(E113*J113,2)</f>
        <v>0</v>
      </c>
      <c r="L113" s="178">
        <v>15</v>
      </c>
      <c r="M113" s="178">
        <f>G113*(1+L113/100)</f>
        <v>0</v>
      </c>
      <c r="N113" s="176">
        <v>0</v>
      </c>
      <c r="O113" s="176">
        <f>ROUND(E113*N113,2)</f>
        <v>0</v>
      </c>
      <c r="P113" s="176">
        <v>0</v>
      </c>
      <c r="Q113" s="176">
        <f>ROUND(E113*P113,2)</f>
        <v>0</v>
      </c>
      <c r="R113" s="178" t="s">
        <v>295</v>
      </c>
      <c r="S113" s="178" t="s">
        <v>156</v>
      </c>
      <c r="T113" s="179" t="s">
        <v>156</v>
      </c>
      <c r="U113" s="160">
        <v>1.5669999999999999</v>
      </c>
      <c r="V113" s="160">
        <f>ROUND(E113*U113,2)</f>
        <v>0.02</v>
      </c>
      <c r="W113" s="160"/>
      <c r="X113" s="160"/>
      <c r="Y113" s="160" t="s">
        <v>157</v>
      </c>
      <c r="Z113" s="150"/>
      <c r="AA113" s="150"/>
      <c r="AB113" s="150"/>
      <c r="AC113" s="150"/>
      <c r="AD113" s="150"/>
      <c r="AE113" s="150"/>
      <c r="AF113" s="150"/>
      <c r="AG113" s="150" t="s">
        <v>283</v>
      </c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outlineLevel="2" x14ac:dyDescent="0.2">
      <c r="A114" s="157"/>
      <c r="B114" s="158"/>
      <c r="C114" s="255" t="s">
        <v>301</v>
      </c>
      <c r="D114" s="256"/>
      <c r="E114" s="256"/>
      <c r="F114" s="256"/>
      <c r="G114" s="256"/>
      <c r="H114" s="160"/>
      <c r="I114" s="160"/>
      <c r="J114" s="160"/>
      <c r="K114" s="160"/>
      <c r="L114" s="160"/>
      <c r="M114" s="160"/>
      <c r="N114" s="159"/>
      <c r="O114" s="159"/>
      <c r="P114" s="159"/>
      <c r="Q114" s="159"/>
      <c r="R114" s="160"/>
      <c r="S114" s="160"/>
      <c r="T114" s="160"/>
      <c r="U114" s="160"/>
      <c r="V114" s="160"/>
      <c r="W114" s="160"/>
      <c r="X114" s="160"/>
      <c r="Y114" s="160"/>
      <c r="Z114" s="150"/>
      <c r="AA114" s="150"/>
      <c r="AB114" s="150"/>
      <c r="AC114" s="150"/>
      <c r="AD114" s="150"/>
      <c r="AE114" s="150"/>
      <c r="AF114" s="150"/>
      <c r="AG114" s="150" t="s">
        <v>160</v>
      </c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ht="22.5" outlineLevel="1" x14ac:dyDescent="0.2">
      <c r="A115" s="173">
        <v>41</v>
      </c>
      <c r="B115" s="174" t="s">
        <v>302</v>
      </c>
      <c r="C115" s="189" t="s">
        <v>303</v>
      </c>
      <c r="D115" s="175" t="s">
        <v>263</v>
      </c>
      <c r="E115" s="176">
        <v>1.0240000000000001E-2</v>
      </c>
      <c r="F115" s="177"/>
      <c r="G115" s="178">
        <f>ROUND(E115*F115,2)</f>
        <v>0</v>
      </c>
      <c r="H115" s="177"/>
      <c r="I115" s="178">
        <f>ROUND(E115*H115,2)</f>
        <v>0</v>
      </c>
      <c r="J115" s="177"/>
      <c r="K115" s="178">
        <f>ROUND(E115*J115,2)</f>
        <v>0</v>
      </c>
      <c r="L115" s="178">
        <v>15</v>
      </c>
      <c r="M115" s="178">
        <f>G115*(1+L115/100)</f>
        <v>0</v>
      </c>
      <c r="N115" s="176">
        <v>0</v>
      </c>
      <c r="O115" s="176">
        <f>ROUND(E115*N115,2)</f>
        <v>0</v>
      </c>
      <c r="P115" s="176">
        <v>0</v>
      </c>
      <c r="Q115" s="176">
        <f>ROUND(E115*P115,2)</f>
        <v>0</v>
      </c>
      <c r="R115" s="178" t="s">
        <v>295</v>
      </c>
      <c r="S115" s="178" t="s">
        <v>156</v>
      </c>
      <c r="T115" s="179" t="s">
        <v>156</v>
      </c>
      <c r="U115" s="160">
        <v>0</v>
      </c>
      <c r="V115" s="160">
        <f>ROUND(E115*U115,2)</f>
        <v>0</v>
      </c>
      <c r="W115" s="160"/>
      <c r="X115" s="160"/>
      <c r="Y115" s="160" t="s">
        <v>157</v>
      </c>
      <c r="Z115" s="150"/>
      <c r="AA115" s="150"/>
      <c r="AB115" s="150"/>
      <c r="AC115" s="150"/>
      <c r="AD115" s="150"/>
      <c r="AE115" s="150"/>
      <c r="AF115" s="150"/>
      <c r="AG115" s="150" t="s">
        <v>283</v>
      </c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2" x14ac:dyDescent="0.2">
      <c r="A116" s="157"/>
      <c r="B116" s="158"/>
      <c r="C116" s="255" t="s">
        <v>301</v>
      </c>
      <c r="D116" s="256"/>
      <c r="E116" s="256"/>
      <c r="F116" s="256"/>
      <c r="G116" s="256"/>
      <c r="H116" s="160"/>
      <c r="I116" s="160"/>
      <c r="J116" s="160"/>
      <c r="K116" s="160"/>
      <c r="L116" s="160"/>
      <c r="M116" s="160"/>
      <c r="N116" s="159"/>
      <c r="O116" s="159"/>
      <c r="P116" s="159"/>
      <c r="Q116" s="159"/>
      <c r="R116" s="160"/>
      <c r="S116" s="160"/>
      <c r="T116" s="160"/>
      <c r="U116" s="160"/>
      <c r="V116" s="160"/>
      <c r="W116" s="160"/>
      <c r="X116" s="160"/>
      <c r="Y116" s="160"/>
      <c r="Z116" s="150"/>
      <c r="AA116" s="150"/>
      <c r="AB116" s="150"/>
      <c r="AC116" s="150"/>
      <c r="AD116" s="150"/>
      <c r="AE116" s="150"/>
      <c r="AF116" s="150"/>
      <c r="AG116" s="150" t="s">
        <v>160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ht="33.75" outlineLevel="1" x14ac:dyDescent="0.2">
      <c r="A117" s="173">
        <v>42</v>
      </c>
      <c r="B117" s="174" t="s">
        <v>304</v>
      </c>
      <c r="C117" s="189" t="s">
        <v>305</v>
      </c>
      <c r="D117" s="175" t="s">
        <v>263</v>
      </c>
      <c r="E117" s="176">
        <v>1.0240000000000001E-2</v>
      </c>
      <c r="F117" s="177"/>
      <c r="G117" s="178">
        <f>ROUND(E117*F117,2)</f>
        <v>0</v>
      </c>
      <c r="H117" s="177"/>
      <c r="I117" s="178">
        <f>ROUND(E117*H117,2)</f>
        <v>0</v>
      </c>
      <c r="J117" s="177"/>
      <c r="K117" s="178">
        <f>ROUND(E117*J117,2)</f>
        <v>0</v>
      </c>
      <c r="L117" s="178">
        <v>15</v>
      </c>
      <c r="M117" s="178">
        <f>G117*(1+L117/100)</f>
        <v>0</v>
      </c>
      <c r="N117" s="176">
        <v>0</v>
      </c>
      <c r="O117" s="176">
        <f>ROUND(E117*N117,2)</f>
        <v>0</v>
      </c>
      <c r="P117" s="176">
        <v>0</v>
      </c>
      <c r="Q117" s="176">
        <f>ROUND(E117*P117,2)</f>
        <v>0</v>
      </c>
      <c r="R117" s="178" t="s">
        <v>295</v>
      </c>
      <c r="S117" s="178" t="s">
        <v>156</v>
      </c>
      <c r="T117" s="179" t="s">
        <v>156</v>
      </c>
      <c r="U117" s="160">
        <v>0</v>
      </c>
      <c r="V117" s="160">
        <f>ROUND(E117*U117,2)</f>
        <v>0</v>
      </c>
      <c r="W117" s="160"/>
      <c r="X117" s="160"/>
      <c r="Y117" s="160" t="s">
        <v>157</v>
      </c>
      <c r="Z117" s="150"/>
      <c r="AA117" s="150"/>
      <c r="AB117" s="150"/>
      <c r="AC117" s="150"/>
      <c r="AD117" s="150"/>
      <c r="AE117" s="150"/>
      <c r="AF117" s="150"/>
      <c r="AG117" s="150" t="s">
        <v>283</v>
      </c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2" x14ac:dyDescent="0.2">
      <c r="A118" s="157"/>
      <c r="B118" s="158"/>
      <c r="C118" s="255" t="s">
        <v>301</v>
      </c>
      <c r="D118" s="256"/>
      <c r="E118" s="256"/>
      <c r="F118" s="256"/>
      <c r="G118" s="256"/>
      <c r="H118" s="160"/>
      <c r="I118" s="160"/>
      <c r="J118" s="160"/>
      <c r="K118" s="160"/>
      <c r="L118" s="160"/>
      <c r="M118" s="160"/>
      <c r="N118" s="159"/>
      <c r="O118" s="159"/>
      <c r="P118" s="159"/>
      <c r="Q118" s="159"/>
      <c r="R118" s="160"/>
      <c r="S118" s="160"/>
      <c r="T118" s="160"/>
      <c r="U118" s="160"/>
      <c r="V118" s="160"/>
      <c r="W118" s="160"/>
      <c r="X118" s="160"/>
      <c r="Y118" s="160"/>
      <c r="Z118" s="150"/>
      <c r="AA118" s="150"/>
      <c r="AB118" s="150"/>
      <c r="AC118" s="150"/>
      <c r="AD118" s="150"/>
      <c r="AE118" s="150"/>
      <c r="AF118" s="150"/>
      <c r="AG118" s="150" t="s">
        <v>160</v>
      </c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x14ac:dyDescent="0.2">
      <c r="A119" s="166" t="s">
        <v>150</v>
      </c>
      <c r="B119" s="167" t="s">
        <v>88</v>
      </c>
      <c r="C119" s="188" t="s">
        <v>89</v>
      </c>
      <c r="D119" s="168"/>
      <c r="E119" s="169"/>
      <c r="F119" s="170"/>
      <c r="G119" s="170">
        <f>SUMIF(AG120:AG129,"&lt;&gt;NOR",G120:G129)</f>
        <v>0</v>
      </c>
      <c r="H119" s="170"/>
      <c r="I119" s="170">
        <f>SUM(I120:I129)</f>
        <v>0</v>
      </c>
      <c r="J119" s="170"/>
      <c r="K119" s="170">
        <f>SUM(K120:K129)</f>
        <v>0</v>
      </c>
      <c r="L119" s="170"/>
      <c r="M119" s="170">
        <f>SUM(M120:M129)</f>
        <v>0</v>
      </c>
      <c r="N119" s="169"/>
      <c r="O119" s="169">
        <f>SUM(O120:O129)</f>
        <v>0.14000000000000001</v>
      </c>
      <c r="P119" s="169"/>
      <c r="Q119" s="169">
        <f>SUM(Q120:Q129)</f>
        <v>0</v>
      </c>
      <c r="R119" s="170"/>
      <c r="S119" s="170"/>
      <c r="T119" s="171"/>
      <c r="U119" s="165"/>
      <c r="V119" s="165">
        <f>SUM(V120:V129)</f>
        <v>0.25</v>
      </c>
      <c r="W119" s="165"/>
      <c r="X119" s="165"/>
      <c r="Y119" s="165"/>
      <c r="AG119" t="s">
        <v>151</v>
      </c>
    </row>
    <row r="120" spans="1:60" outlineLevel="1" x14ac:dyDescent="0.2">
      <c r="A120" s="181">
        <v>43</v>
      </c>
      <c r="B120" s="182" t="s">
        <v>306</v>
      </c>
      <c r="C120" s="192" t="s">
        <v>307</v>
      </c>
      <c r="D120" s="183" t="s">
        <v>192</v>
      </c>
      <c r="E120" s="184">
        <v>14</v>
      </c>
      <c r="F120" s="185"/>
      <c r="G120" s="186">
        <f>ROUND(E120*F120,2)</f>
        <v>0</v>
      </c>
      <c r="H120" s="185"/>
      <c r="I120" s="186">
        <f>ROUND(E120*H120,2)</f>
        <v>0</v>
      </c>
      <c r="J120" s="185"/>
      <c r="K120" s="186">
        <f>ROUND(E120*J120,2)</f>
        <v>0</v>
      </c>
      <c r="L120" s="186">
        <v>15</v>
      </c>
      <c r="M120" s="186">
        <f>G120*(1+L120/100)</f>
        <v>0</v>
      </c>
      <c r="N120" s="184">
        <v>2.3E-3</v>
      </c>
      <c r="O120" s="184">
        <f>ROUND(E120*N120,2)</f>
        <v>0.03</v>
      </c>
      <c r="P120" s="184">
        <v>0</v>
      </c>
      <c r="Q120" s="184">
        <f>ROUND(E120*P120,2)</f>
        <v>0</v>
      </c>
      <c r="R120" s="186"/>
      <c r="S120" s="186" t="s">
        <v>259</v>
      </c>
      <c r="T120" s="187" t="s">
        <v>226</v>
      </c>
      <c r="U120" s="160">
        <v>0</v>
      </c>
      <c r="V120" s="160">
        <f>ROUND(E120*U120,2)</f>
        <v>0</v>
      </c>
      <c r="W120" s="160"/>
      <c r="X120" s="160"/>
      <c r="Y120" s="160" t="s">
        <v>157</v>
      </c>
      <c r="Z120" s="150"/>
      <c r="AA120" s="150"/>
      <c r="AB120" s="150"/>
      <c r="AC120" s="150"/>
      <c r="AD120" s="150"/>
      <c r="AE120" s="150"/>
      <c r="AF120" s="150"/>
      <c r="AG120" s="150" t="s">
        <v>158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1" x14ac:dyDescent="0.2">
      <c r="A121" s="181">
        <v>44</v>
      </c>
      <c r="B121" s="182" t="s">
        <v>308</v>
      </c>
      <c r="C121" s="192" t="s">
        <v>309</v>
      </c>
      <c r="D121" s="183" t="s">
        <v>192</v>
      </c>
      <c r="E121" s="184">
        <v>6</v>
      </c>
      <c r="F121" s="185"/>
      <c r="G121" s="186">
        <f>ROUND(E121*F121,2)</f>
        <v>0</v>
      </c>
      <c r="H121" s="185"/>
      <c r="I121" s="186">
        <f>ROUND(E121*H121,2)</f>
        <v>0</v>
      </c>
      <c r="J121" s="185"/>
      <c r="K121" s="186">
        <f>ROUND(E121*J121,2)</f>
        <v>0</v>
      </c>
      <c r="L121" s="186">
        <v>15</v>
      </c>
      <c r="M121" s="186">
        <f>G121*(1+L121/100)</f>
        <v>0</v>
      </c>
      <c r="N121" s="184">
        <v>2.3E-3</v>
      </c>
      <c r="O121" s="184">
        <f>ROUND(E121*N121,2)</f>
        <v>0.01</v>
      </c>
      <c r="P121" s="184">
        <v>0</v>
      </c>
      <c r="Q121" s="184">
        <f>ROUND(E121*P121,2)</f>
        <v>0</v>
      </c>
      <c r="R121" s="186"/>
      <c r="S121" s="186" t="s">
        <v>259</v>
      </c>
      <c r="T121" s="187" t="s">
        <v>226</v>
      </c>
      <c r="U121" s="160">
        <v>0</v>
      </c>
      <c r="V121" s="160">
        <f>ROUND(E121*U121,2)</f>
        <v>0</v>
      </c>
      <c r="W121" s="160"/>
      <c r="X121" s="160"/>
      <c r="Y121" s="160" t="s">
        <v>157</v>
      </c>
      <c r="Z121" s="150"/>
      <c r="AA121" s="150"/>
      <c r="AB121" s="150"/>
      <c r="AC121" s="150"/>
      <c r="AD121" s="150"/>
      <c r="AE121" s="150"/>
      <c r="AF121" s="150"/>
      <c r="AG121" s="150" t="s">
        <v>158</v>
      </c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1" x14ac:dyDescent="0.2">
      <c r="A122" s="181">
        <v>45</v>
      </c>
      <c r="B122" s="182" t="s">
        <v>310</v>
      </c>
      <c r="C122" s="192" t="s">
        <v>311</v>
      </c>
      <c r="D122" s="183" t="s">
        <v>192</v>
      </c>
      <c r="E122" s="184">
        <v>26</v>
      </c>
      <c r="F122" s="185"/>
      <c r="G122" s="186">
        <f>ROUND(E122*F122,2)</f>
        <v>0</v>
      </c>
      <c r="H122" s="185"/>
      <c r="I122" s="186">
        <f>ROUND(E122*H122,2)</f>
        <v>0</v>
      </c>
      <c r="J122" s="185"/>
      <c r="K122" s="186">
        <f>ROUND(E122*J122,2)</f>
        <v>0</v>
      </c>
      <c r="L122" s="186">
        <v>15</v>
      </c>
      <c r="M122" s="186">
        <f>G122*(1+L122/100)</f>
        <v>0</v>
      </c>
      <c r="N122" s="184">
        <v>3.5000000000000001E-3</v>
      </c>
      <c r="O122" s="184">
        <f>ROUND(E122*N122,2)</f>
        <v>0.09</v>
      </c>
      <c r="P122" s="184">
        <v>0</v>
      </c>
      <c r="Q122" s="184">
        <f>ROUND(E122*P122,2)</f>
        <v>0</v>
      </c>
      <c r="R122" s="186"/>
      <c r="S122" s="186" t="s">
        <v>259</v>
      </c>
      <c r="T122" s="187" t="s">
        <v>226</v>
      </c>
      <c r="U122" s="160">
        <v>0</v>
      </c>
      <c r="V122" s="160">
        <f>ROUND(E122*U122,2)</f>
        <v>0</v>
      </c>
      <c r="W122" s="160"/>
      <c r="X122" s="160"/>
      <c r="Y122" s="160" t="s">
        <v>157</v>
      </c>
      <c r="Z122" s="150"/>
      <c r="AA122" s="150"/>
      <c r="AB122" s="150"/>
      <c r="AC122" s="150"/>
      <c r="AD122" s="150"/>
      <c r="AE122" s="150"/>
      <c r="AF122" s="150"/>
      <c r="AG122" s="150" t="s">
        <v>158</v>
      </c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1" x14ac:dyDescent="0.2">
      <c r="A123" s="181">
        <v>46</v>
      </c>
      <c r="B123" s="182" t="s">
        <v>312</v>
      </c>
      <c r="C123" s="192" t="s">
        <v>313</v>
      </c>
      <c r="D123" s="183" t="s">
        <v>314</v>
      </c>
      <c r="E123" s="184">
        <v>1</v>
      </c>
      <c r="F123" s="185"/>
      <c r="G123" s="186">
        <f>ROUND(E123*F123,2)</f>
        <v>0</v>
      </c>
      <c r="H123" s="185"/>
      <c r="I123" s="186">
        <f>ROUND(E123*H123,2)</f>
        <v>0</v>
      </c>
      <c r="J123" s="185"/>
      <c r="K123" s="186">
        <f>ROUND(E123*J123,2)</f>
        <v>0</v>
      </c>
      <c r="L123" s="186">
        <v>15</v>
      </c>
      <c r="M123" s="186">
        <f>G123*(1+L123/100)</f>
        <v>0</v>
      </c>
      <c r="N123" s="184">
        <v>7.4999999999999997E-3</v>
      </c>
      <c r="O123" s="184">
        <f>ROUND(E123*N123,2)</f>
        <v>0.01</v>
      </c>
      <c r="P123" s="184">
        <v>0</v>
      </c>
      <c r="Q123" s="184">
        <f>ROUND(E123*P123,2)</f>
        <v>0</v>
      </c>
      <c r="R123" s="186"/>
      <c r="S123" s="186" t="s">
        <v>259</v>
      </c>
      <c r="T123" s="187" t="s">
        <v>276</v>
      </c>
      <c r="U123" s="160">
        <v>0</v>
      </c>
      <c r="V123" s="160">
        <f>ROUND(E123*U123,2)</f>
        <v>0</v>
      </c>
      <c r="W123" s="160"/>
      <c r="X123" s="160"/>
      <c r="Y123" s="160" t="s">
        <v>157</v>
      </c>
      <c r="Z123" s="150"/>
      <c r="AA123" s="150"/>
      <c r="AB123" s="150"/>
      <c r="AC123" s="150"/>
      <c r="AD123" s="150"/>
      <c r="AE123" s="150"/>
      <c r="AF123" s="150"/>
      <c r="AG123" s="150" t="s">
        <v>158</v>
      </c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1" x14ac:dyDescent="0.2">
      <c r="A124" s="173">
        <v>47</v>
      </c>
      <c r="B124" s="174" t="s">
        <v>315</v>
      </c>
      <c r="C124" s="189" t="s">
        <v>316</v>
      </c>
      <c r="D124" s="175" t="s">
        <v>263</v>
      </c>
      <c r="E124" s="176">
        <v>0.14449999999999999</v>
      </c>
      <c r="F124" s="177"/>
      <c r="G124" s="178">
        <f>ROUND(E124*F124,2)</f>
        <v>0</v>
      </c>
      <c r="H124" s="177"/>
      <c r="I124" s="178">
        <f>ROUND(E124*H124,2)</f>
        <v>0</v>
      </c>
      <c r="J124" s="177"/>
      <c r="K124" s="178">
        <f>ROUND(E124*J124,2)</f>
        <v>0</v>
      </c>
      <c r="L124" s="178">
        <v>15</v>
      </c>
      <c r="M124" s="178">
        <f>G124*(1+L124/100)</f>
        <v>0</v>
      </c>
      <c r="N124" s="176">
        <v>0</v>
      </c>
      <c r="O124" s="176">
        <f>ROUND(E124*N124,2)</f>
        <v>0</v>
      </c>
      <c r="P124" s="176">
        <v>0</v>
      </c>
      <c r="Q124" s="176">
        <f>ROUND(E124*P124,2)</f>
        <v>0</v>
      </c>
      <c r="R124" s="178" t="s">
        <v>317</v>
      </c>
      <c r="S124" s="178" t="s">
        <v>156</v>
      </c>
      <c r="T124" s="179" t="s">
        <v>156</v>
      </c>
      <c r="U124" s="160">
        <v>1.74</v>
      </c>
      <c r="V124" s="160">
        <f>ROUND(E124*U124,2)</f>
        <v>0.25</v>
      </c>
      <c r="W124" s="160"/>
      <c r="X124" s="160"/>
      <c r="Y124" s="160" t="s">
        <v>157</v>
      </c>
      <c r="Z124" s="150"/>
      <c r="AA124" s="150"/>
      <c r="AB124" s="150"/>
      <c r="AC124" s="150"/>
      <c r="AD124" s="150"/>
      <c r="AE124" s="150"/>
      <c r="AF124" s="150"/>
      <c r="AG124" s="150" t="s">
        <v>283</v>
      </c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2" x14ac:dyDescent="0.2">
      <c r="A125" s="157"/>
      <c r="B125" s="158"/>
      <c r="C125" s="255" t="s">
        <v>318</v>
      </c>
      <c r="D125" s="256"/>
      <c r="E125" s="256"/>
      <c r="F125" s="256"/>
      <c r="G125" s="256"/>
      <c r="H125" s="160"/>
      <c r="I125" s="160"/>
      <c r="J125" s="160"/>
      <c r="K125" s="160"/>
      <c r="L125" s="160"/>
      <c r="M125" s="160"/>
      <c r="N125" s="159"/>
      <c r="O125" s="159"/>
      <c r="P125" s="159"/>
      <c r="Q125" s="159"/>
      <c r="R125" s="160"/>
      <c r="S125" s="160"/>
      <c r="T125" s="160"/>
      <c r="U125" s="160"/>
      <c r="V125" s="160"/>
      <c r="W125" s="160"/>
      <c r="X125" s="160"/>
      <c r="Y125" s="160"/>
      <c r="Z125" s="150"/>
      <c r="AA125" s="150"/>
      <c r="AB125" s="150"/>
      <c r="AC125" s="150"/>
      <c r="AD125" s="150"/>
      <c r="AE125" s="150"/>
      <c r="AF125" s="150"/>
      <c r="AG125" s="150" t="s">
        <v>160</v>
      </c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ht="22.5" outlineLevel="1" x14ac:dyDescent="0.2">
      <c r="A126" s="173">
        <v>48</v>
      </c>
      <c r="B126" s="174" t="s">
        <v>319</v>
      </c>
      <c r="C126" s="189" t="s">
        <v>320</v>
      </c>
      <c r="D126" s="175" t="s">
        <v>263</v>
      </c>
      <c r="E126" s="176">
        <v>0.14449999999999999</v>
      </c>
      <c r="F126" s="177"/>
      <c r="G126" s="178">
        <f>ROUND(E126*F126,2)</f>
        <v>0</v>
      </c>
      <c r="H126" s="177"/>
      <c r="I126" s="178">
        <f>ROUND(E126*H126,2)</f>
        <v>0</v>
      </c>
      <c r="J126" s="177"/>
      <c r="K126" s="178">
        <f>ROUND(E126*J126,2)</f>
        <v>0</v>
      </c>
      <c r="L126" s="178">
        <v>15</v>
      </c>
      <c r="M126" s="178">
        <f>G126*(1+L126/100)</f>
        <v>0</v>
      </c>
      <c r="N126" s="176">
        <v>0</v>
      </c>
      <c r="O126" s="176">
        <f>ROUND(E126*N126,2)</f>
        <v>0</v>
      </c>
      <c r="P126" s="176">
        <v>0</v>
      </c>
      <c r="Q126" s="176">
        <f>ROUND(E126*P126,2)</f>
        <v>0</v>
      </c>
      <c r="R126" s="178" t="s">
        <v>317</v>
      </c>
      <c r="S126" s="178" t="s">
        <v>156</v>
      </c>
      <c r="T126" s="179" t="s">
        <v>156</v>
      </c>
      <c r="U126" s="160">
        <v>0</v>
      </c>
      <c r="V126" s="160">
        <f>ROUND(E126*U126,2)</f>
        <v>0</v>
      </c>
      <c r="W126" s="160"/>
      <c r="X126" s="160"/>
      <c r="Y126" s="160" t="s">
        <v>157</v>
      </c>
      <c r="Z126" s="150"/>
      <c r="AA126" s="150"/>
      <c r="AB126" s="150"/>
      <c r="AC126" s="150"/>
      <c r="AD126" s="150"/>
      <c r="AE126" s="150"/>
      <c r="AF126" s="150"/>
      <c r="AG126" s="150" t="s">
        <v>283</v>
      </c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2" x14ac:dyDescent="0.2">
      <c r="A127" s="157"/>
      <c r="B127" s="158"/>
      <c r="C127" s="255" t="s">
        <v>318</v>
      </c>
      <c r="D127" s="256"/>
      <c r="E127" s="256"/>
      <c r="F127" s="256"/>
      <c r="G127" s="256"/>
      <c r="H127" s="160"/>
      <c r="I127" s="160"/>
      <c r="J127" s="160"/>
      <c r="K127" s="160"/>
      <c r="L127" s="160"/>
      <c r="M127" s="160"/>
      <c r="N127" s="159"/>
      <c r="O127" s="159"/>
      <c r="P127" s="159"/>
      <c r="Q127" s="159"/>
      <c r="R127" s="160"/>
      <c r="S127" s="160"/>
      <c r="T127" s="160"/>
      <c r="U127" s="160"/>
      <c r="V127" s="160"/>
      <c r="W127" s="160"/>
      <c r="X127" s="160"/>
      <c r="Y127" s="160"/>
      <c r="Z127" s="150"/>
      <c r="AA127" s="150"/>
      <c r="AB127" s="150"/>
      <c r="AC127" s="150"/>
      <c r="AD127" s="150"/>
      <c r="AE127" s="150"/>
      <c r="AF127" s="150"/>
      <c r="AG127" s="150" t="s">
        <v>160</v>
      </c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ht="22.5" outlineLevel="1" x14ac:dyDescent="0.2">
      <c r="A128" s="173">
        <v>49</v>
      </c>
      <c r="B128" s="174" t="s">
        <v>321</v>
      </c>
      <c r="C128" s="189" t="s">
        <v>322</v>
      </c>
      <c r="D128" s="175" t="s">
        <v>263</v>
      </c>
      <c r="E128" s="176">
        <v>0.14449999999999999</v>
      </c>
      <c r="F128" s="177"/>
      <c r="G128" s="178">
        <f>ROUND(E128*F128,2)</f>
        <v>0</v>
      </c>
      <c r="H128" s="177"/>
      <c r="I128" s="178">
        <f>ROUND(E128*H128,2)</f>
        <v>0</v>
      </c>
      <c r="J128" s="177"/>
      <c r="K128" s="178">
        <f>ROUND(E128*J128,2)</f>
        <v>0</v>
      </c>
      <c r="L128" s="178">
        <v>15</v>
      </c>
      <c r="M128" s="178">
        <f>G128*(1+L128/100)</f>
        <v>0</v>
      </c>
      <c r="N128" s="176">
        <v>0</v>
      </c>
      <c r="O128" s="176">
        <f>ROUND(E128*N128,2)</f>
        <v>0</v>
      </c>
      <c r="P128" s="176">
        <v>0</v>
      </c>
      <c r="Q128" s="176">
        <f>ROUND(E128*P128,2)</f>
        <v>0</v>
      </c>
      <c r="R128" s="178" t="s">
        <v>317</v>
      </c>
      <c r="S128" s="178" t="s">
        <v>156</v>
      </c>
      <c r="T128" s="179" t="s">
        <v>156</v>
      </c>
      <c r="U128" s="160">
        <v>0</v>
      </c>
      <c r="V128" s="160">
        <f>ROUND(E128*U128,2)</f>
        <v>0</v>
      </c>
      <c r="W128" s="160"/>
      <c r="X128" s="160"/>
      <c r="Y128" s="160" t="s">
        <v>157</v>
      </c>
      <c r="Z128" s="150"/>
      <c r="AA128" s="150"/>
      <c r="AB128" s="150"/>
      <c r="AC128" s="150"/>
      <c r="AD128" s="150"/>
      <c r="AE128" s="150"/>
      <c r="AF128" s="150"/>
      <c r="AG128" s="150" t="s">
        <v>283</v>
      </c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2" x14ac:dyDescent="0.2">
      <c r="A129" s="157"/>
      <c r="B129" s="158"/>
      <c r="C129" s="255" t="s">
        <v>318</v>
      </c>
      <c r="D129" s="256"/>
      <c r="E129" s="256"/>
      <c r="F129" s="256"/>
      <c r="G129" s="256"/>
      <c r="H129" s="160"/>
      <c r="I129" s="160"/>
      <c r="J129" s="160"/>
      <c r="K129" s="160"/>
      <c r="L129" s="160"/>
      <c r="M129" s="160"/>
      <c r="N129" s="159"/>
      <c r="O129" s="159"/>
      <c r="P129" s="159"/>
      <c r="Q129" s="159"/>
      <c r="R129" s="160"/>
      <c r="S129" s="160"/>
      <c r="T129" s="160"/>
      <c r="U129" s="160"/>
      <c r="V129" s="160"/>
      <c r="W129" s="160"/>
      <c r="X129" s="160"/>
      <c r="Y129" s="160"/>
      <c r="Z129" s="150"/>
      <c r="AA129" s="150"/>
      <c r="AB129" s="150"/>
      <c r="AC129" s="150"/>
      <c r="AD129" s="150"/>
      <c r="AE129" s="150"/>
      <c r="AF129" s="150"/>
      <c r="AG129" s="150" t="s">
        <v>160</v>
      </c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x14ac:dyDescent="0.2">
      <c r="A130" s="166" t="s">
        <v>150</v>
      </c>
      <c r="B130" s="167" t="s">
        <v>90</v>
      </c>
      <c r="C130" s="188" t="s">
        <v>91</v>
      </c>
      <c r="D130" s="168"/>
      <c r="E130" s="169"/>
      <c r="F130" s="170"/>
      <c r="G130" s="170">
        <f>SUMIF(AG131:AG159,"&lt;&gt;NOR",G131:G159)</f>
        <v>0</v>
      </c>
      <c r="H130" s="170"/>
      <c r="I130" s="170">
        <f>SUM(I131:I159)</f>
        <v>0</v>
      </c>
      <c r="J130" s="170"/>
      <c r="K130" s="170">
        <f>SUM(K131:K159)</f>
        <v>0</v>
      </c>
      <c r="L130" s="170"/>
      <c r="M130" s="170">
        <f>SUM(M131:M159)</f>
        <v>0</v>
      </c>
      <c r="N130" s="169"/>
      <c r="O130" s="169">
        <f>SUM(O131:O159)</f>
        <v>0.05</v>
      </c>
      <c r="P130" s="169"/>
      <c r="Q130" s="169">
        <f>SUM(Q131:Q159)</f>
        <v>0.08</v>
      </c>
      <c r="R130" s="170"/>
      <c r="S130" s="170"/>
      <c r="T130" s="171"/>
      <c r="U130" s="165"/>
      <c r="V130" s="165">
        <f>SUM(V131:V159)</f>
        <v>36.47</v>
      </c>
      <c r="W130" s="165"/>
      <c r="X130" s="165"/>
      <c r="Y130" s="165"/>
      <c r="AG130" t="s">
        <v>151</v>
      </c>
    </row>
    <row r="131" spans="1:60" outlineLevel="1" x14ac:dyDescent="0.2">
      <c r="A131" s="173">
        <v>50</v>
      </c>
      <c r="B131" s="174" t="s">
        <v>323</v>
      </c>
      <c r="C131" s="189" t="s">
        <v>324</v>
      </c>
      <c r="D131" s="175" t="s">
        <v>154</v>
      </c>
      <c r="E131" s="176">
        <v>1</v>
      </c>
      <c r="F131" s="177"/>
      <c r="G131" s="178">
        <f>ROUND(E131*F131,2)</f>
        <v>0</v>
      </c>
      <c r="H131" s="177"/>
      <c r="I131" s="178">
        <f>ROUND(E131*H131,2)</f>
        <v>0</v>
      </c>
      <c r="J131" s="177"/>
      <c r="K131" s="178">
        <f>ROUND(E131*J131,2)</f>
        <v>0</v>
      </c>
      <c r="L131" s="178">
        <v>15</v>
      </c>
      <c r="M131" s="178">
        <f>G131*(1+L131/100)</f>
        <v>0</v>
      </c>
      <c r="N131" s="176">
        <v>0</v>
      </c>
      <c r="O131" s="176">
        <f>ROUND(E131*N131,2)</f>
        <v>0</v>
      </c>
      <c r="P131" s="176">
        <v>8.2000000000000003E-2</v>
      </c>
      <c r="Q131" s="176">
        <f>ROUND(E131*P131,2)</f>
        <v>0.08</v>
      </c>
      <c r="R131" s="178" t="s">
        <v>325</v>
      </c>
      <c r="S131" s="178" t="s">
        <v>156</v>
      </c>
      <c r="T131" s="179" t="s">
        <v>156</v>
      </c>
      <c r="U131" s="160">
        <v>0.63</v>
      </c>
      <c r="V131" s="160">
        <f>ROUND(E131*U131,2)</f>
        <v>0.63</v>
      </c>
      <c r="W131" s="160"/>
      <c r="X131" s="160"/>
      <c r="Y131" s="160" t="s">
        <v>157</v>
      </c>
      <c r="Z131" s="150"/>
      <c r="AA131" s="150"/>
      <c r="AB131" s="150"/>
      <c r="AC131" s="150"/>
      <c r="AD131" s="150"/>
      <c r="AE131" s="150"/>
      <c r="AF131" s="150"/>
      <c r="AG131" s="150" t="s">
        <v>158</v>
      </c>
      <c r="AH131" s="150"/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2" x14ac:dyDescent="0.2">
      <c r="A132" s="157"/>
      <c r="B132" s="158"/>
      <c r="C132" s="253" t="s">
        <v>326</v>
      </c>
      <c r="D132" s="254"/>
      <c r="E132" s="254"/>
      <c r="F132" s="254"/>
      <c r="G132" s="254"/>
      <c r="H132" s="160"/>
      <c r="I132" s="160"/>
      <c r="J132" s="160"/>
      <c r="K132" s="160"/>
      <c r="L132" s="160"/>
      <c r="M132" s="160"/>
      <c r="N132" s="159"/>
      <c r="O132" s="159"/>
      <c r="P132" s="159"/>
      <c r="Q132" s="159"/>
      <c r="R132" s="160"/>
      <c r="S132" s="160"/>
      <c r="T132" s="160"/>
      <c r="U132" s="160"/>
      <c r="V132" s="160"/>
      <c r="W132" s="160"/>
      <c r="X132" s="160"/>
      <c r="Y132" s="160"/>
      <c r="Z132" s="150"/>
      <c r="AA132" s="150"/>
      <c r="AB132" s="150"/>
      <c r="AC132" s="150"/>
      <c r="AD132" s="150"/>
      <c r="AE132" s="150"/>
      <c r="AF132" s="150"/>
      <c r="AG132" s="150" t="s">
        <v>162</v>
      </c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1" x14ac:dyDescent="0.2">
      <c r="A133" s="173">
        <v>51</v>
      </c>
      <c r="B133" s="174" t="s">
        <v>327</v>
      </c>
      <c r="C133" s="189" t="s">
        <v>328</v>
      </c>
      <c r="D133" s="175" t="s">
        <v>263</v>
      </c>
      <c r="E133" s="176">
        <v>8.2000000000000003E-2</v>
      </c>
      <c r="F133" s="177"/>
      <c r="G133" s="178">
        <f>ROUND(E133*F133,2)</f>
        <v>0</v>
      </c>
      <c r="H133" s="177"/>
      <c r="I133" s="178">
        <f>ROUND(E133*H133,2)</f>
        <v>0</v>
      </c>
      <c r="J133" s="177"/>
      <c r="K133" s="178">
        <f>ROUND(E133*J133,2)</f>
        <v>0</v>
      </c>
      <c r="L133" s="178">
        <v>15</v>
      </c>
      <c r="M133" s="178">
        <f>G133*(1+L133/100)</f>
        <v>0</v>
      </c>
      <c r="N133" s="176">
        <v>0</v>
      </c>
      <c r="O133" s="176">
        <f>ROUND(E133*N133,2)</f>
        <v>0</v>
      </c>
      <c r="P133" s="176">
        <v>0</v>
      </c>
      <c r="Q133" s="176">
        <f>ROUND(E133*P133,2)</f>
        <v>0</v>
      </c>
      <c r="R133" s="178" t="s">
        <v>325</v>
      </c>
      <c r="S133" s="178" t="s">
        <v>156</v>
      </c>
      <c r="T133" s="179" t="s">
        <v>156</v>
      </c>
      <c r="U133" s="160">
        <v>3.379</v>
      </c>
      <c r="V133" s="160">
        <f>ROUND(E133*U133,2)</f>
        <v>0.28000000000000003</v>
      </c>
      <c r="W133" s="160"/>
      <c r="X133" s="160"/>
      <c r="Y133" s="160" t="s">
        <v>157</v>
      </c>
      <c r="Z133" s="150"/>
      <c r="AA133" s="150"/>
      <c r="AB133" s="150"/>
      <c r="AC133" s="150"/>
      <c r="AD133" s="150"/>
      <c r="AE133" s="150"/>
      <c r="AF133" s="150"/>
      <c r="AG133" s="150" t="s">
        <v>158</v>
      </c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2" x14ac:dyDescent="0.2">
      <c r="A134" s="157"/>
      <c r="B134" s="158"/>
      <c r="C134" s="255" t="s">
        <v>329</v>
      </c>
      <c r="D134" s="256"/>
      <c r="E134" s="256"/>
      <c r="F134" s="256"/>
      <c r="G134" s="256"/>
      <c r="H134" s="160"/>
      <c r="I134" s="160"/>
      <c r="J134" s="160"/>
      <c r="K134" s="160"/>
      <c r="L134" s="160"/>
      <c r="M134" s="160"/>
      <c r="N134" s="159"/>
      <c r="O134" s="159"/>
      <c r="P134" s="159"/>
      <c r="Q134" s="159"/>
      <c r="R134" s="160"/>
      <c r="S134" s="160"/>
      <c r="T134" s="160"/>
      <c r="U134" s="160"/>
      <c r="V134" s="160"/>
      <c r="W134" s="160"/>
      <c r="X134" s="160"/>
      <c r="Y134" s="160"/>
      <c r="Z134" s="150"/>
      <c r="AA134" s="150"/>
      <c r="AB134" s="150"/>
      <c r="AC134" s="150"/>
      <c r="AD134" s="150"/>
      <c r="AE134" s="150"/>
      <c r="AF134" s="150"/>
      <c r="AG134" s="150" t="s">
        <v>160</v>
      </c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1" x14ac:dyDescent="0.2">
      <c r="A135" s="173">
        <v>52</v>
      </c>
      <c r="B135" s="174" t="s">
        <v>330</v>
      </c>
      <c r="C135" s="189" t="s">
        <v>331</v>
      </c>
      <c r="D135" s="175" t="s">
        <v>332</v>
      </c>
      <c r="E135" s="176">
        <v>8</v>
      </c>
      <c r="F135" s="177"/>
      <c r="G135" s="178">
        <f>ROUND(E135*F135,2)</f>
        <v>0</v>
      </c>
      <c r="H135" s="177"/>
      <c r="I135" s="178">
        <f>ROUND(E135*H135,2)</f>
        <v>0</v>
      </c>
      <c r="J135" s="177"/>
      <c r="K135" s="178">
        <f>ROUND(E135*J135,2)</f>
        <v>0</v>
      </c>
      <c r="L135" s="178">
        <v>15</v>
      </c>
      <c r="M135" s="178">
        <f>G135*(1+L135/100)</f>
        <v>0</v>
      </c>
      <c r="N135" s="176">
        <v>0</v>
      </c>
      <c r="O135" s="176">
        <f>ROUND(E135*N135,2)</f>
        <v>0</v>
      </c>
      <c r="P135" s="176">
        <v>0</v>
      </c>
      <c r="Q135" s="176">
        <f>ROUND(E135*P135,2)</f>
        <v>0</v>
      </c>
      <c r="R135" s="178"/>
      <c r="S135" s="178" t="s">
        <v>259</v>
      </c>
      <c r="T135" s="179" t="s">
        <v>276</v>
      </c>
      <c r="U135" s="160">
        <v>1</v>
      </c>
      <c r="V135" s="160">
        <f>ROUND(E135*U135,2)</f>
        <v>8</v>
      </c>
      <c r="W135" s="160"/>
      <c r="X135" s="160"/>
      <c r="Y135" s="160" t="s">
        <v>157</v>
      </c>
      <c r="Z135" s="150"/>
      <c r="AA135" s="150"/>
      <c r="AB135" s="150"/>
      <c r="AC135" s="150"/>
      <c r="AD135" s="150"/>
      <c r="AE135" s="150"/>
      <c r="AF135" s="150"/>
      <c r="AG135" s="150" t="s">
        <v>158</v>
      </c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2" x14ac:dyDescent="0.2">
      <c r="A136" s="157"/>
      <c r="B136" s="158"/>
      <c r="C136" s="253" t="s">
        <v>333</v>
      </c>
      <c r="D136" s="254"/>
      <c r="E136" s="254"/>
      <c r="F136" s="254"/>
      <c r="G136" s="254"/>
      <c r="H136" s="160"/>
      <c r="I136" s="160"/>
      <c r="J136" s="160"/>
      <c r="K136" s="160"/>
      <c r="L136" s="160"/>
      <c r="M136" s="160"/>
      <c r="N136" s="159"/>
      <c r="O136" s="159"/>
      <c r="P136" s="159"/>
      <c r="Q136" s="159"/>
      <c r="R136" s="160"/>
      <c r="S136" s="160"/>
      <c r="T136" s="160"/>
      <c r="U136" s="160"/>
      <c r="V136" s="160"/>
      <c r="W136" s="160"/>
      <c r="X136" s="160"/>
      <c r="Y136" s="160"/>
      <c r="Z136" s="150"/>
      <c r="AA136" s="150"/>
      <c r="AB136" s="150"/>
      <c r="AC136" s="150"/>
      <c r="AD136" s="150"/>
      <c r="AE136" s="150"/>
      <c r="AF136" s="150"/>
      <c r="AG136" s="150" t="s">
        <v>162</v>
      </c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outlineLevel="1" x14ac:dyDescent="0.2">
      <c r="A137" s="173">
        <v>53</v>
      </c>
      <c r="B137" s="174" t="s">
        <v>334</v>
      </c>
      <c r="C137" s="189" t="s">
        <v>335</v>
      </c>
      <c r="D137" s="175" t="s">
        <v>192</v>
      </c>
      <c r="E137" s="176">
        <v>4</v>
      </c>
      <c r="F137" s="177"/>
      <c r="G137" s="178">
        <f>ROUND(E137*F137,2)</f>
        <v>0</v>
      </c>
      <c r="H137" s="177"/>
      <c r="I137" s="178">
        <f>ROUND(E137*H137,2)</f>
        <v>0</v>
      </c>
      <c r="J137" s="177"/>
      <c r="K137" s="178">
        <f>ROUND(E137*J137,2)</f>
        <v>0</v>
      </c>
      <c r="L137" s="178">
        <v>15</v>
      </c>
      <c r="M137" s="178">
        <f>G137*(1+L137/100)</f>
        <v>0</v>
      </c>
      <c r="N137" s="176">
        <v>5.2999999999999998E-4</v>
      </c>
      <c r="O137" s="176">
        <f>ROUND(E137*N137,2)</f>
        <v>0</v>
      </c>
      <c r="P137" s="176">
        <v>0</v>
      </c>
      <c r="Q137" s="176">
        <f>ROUND(E137*P137,2)</f>
        <v>0</v>
      </c>
      <c r="R137" s="178" t="s">
        <v>325</v>
      </c>
      <c r="S137" s="178" t="s">
        <v>156</v>
      </c>
      <c r="T137" s="179" t="s">
        <v>156</v>
      </c>
      <c r="U137" s="160">
        <v>0.26750000000000002</v>
      </c>
      <c r="V137" s="160">
        <f>ROUND(E137*U137,2)</f>
        <v>1.07</v>
      </c>
      <c r="W137" s="160"/>
      <c r="X137" s="160"/>
      <c r="Y137" s="160" t="s">
        <v>157</v>
      </c>
      <c r="Z137" s="150"/>
      <c r="AA137" s="150"/>
      <c r="AB137" s="150"/>
      <c r="AC137" s="150"/>
      <c r="AD137" s="150"/>
      <c r="AE137" s="150"/>
      <c r="AF137" s="150"/>
      <c r="AG137" s="150" t="s">
        <v>158</v>
      </c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2" x14ac:dyDescent="0.2">
      <c r="A138" s="157"/>
      <c r="B138" s="158"/>
      <c r="C138" s="255" t="s">
        <v>336</v>
      </c>
      <c r="D138" s="256"/>
      <c r="E138" s="256"/>
      <c r="F138" s="256"/>
      <c r="G138" s="256"/>
      <c r="H138" s="160"/>
      <c r="I138" s="160"/>
      <c r="J138" s="160"/>
      <c r="K138" s="160"/>
      <c r="L138" s="160"/>
      <c r="M138" s="160"/>
      <c r="N138" s="159"/>
      <c r="O138" s="159"/>
      <c r="P138" s="159"/>
      <c r="Q138" s="159"/>
      <c r="R138" s="160"/>
      <c r="S138" s="160"/>
      <c r="T138" s="160"/>
      <c r="U138" s="160"/>
      <c r="V138" s="160"/>
      <c r="W138" s="160"/>
      <c r="X138" s="160"/>
      <c r="Y138" s="160"/>
      <c r="Z138" s="150"/>
      <c r="AA138" s="150"/>
      <c r="AB138" s="150"/>
      <c r="AC138" s="150"/>
      <c r="AD138" s="150"/>
      <c r="AE138" s="150"/>
      <c r="AF138" s="150"/>
      <c r="AG138" s="150" t="s">
        <v>160</v>
      </c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1" x14ac:dyDescent="0.2">
      <c r="A139" s="181">
        <v>54</v>
      </c>
      <c r="B139" s="182" t="s">
        <v>337</v>
      </c>
      <c r="C139" s="192" t="s">
        <v>338</v>
      </c>
      <c r="D139" s="183" t="s">
        <v>192</v>
      </c>
      <c r="E139" s="184">
        <v>0.5</v>
      </c>
      <c r="F139" s="185"/>
      <c r="G139" s="186">
        <f>ROUND(E139*F139,2)</f>
        <v>0</v>
      </c>
      <c r="H139" s="185"/>
      <c r="I139" s="186">
        <f>ROUND(E139*H139,2)</f>
        <v>0</v>
      </c>
      <c r="J139" s="185"/>
      <c r="K139" s="186">
        <f>ROUND(E139*J139,2)</f>
        <v>0</v>
      </c>
      <c r="L139" s="186">
        <v>15</v>
      </c>
      <c r="M139" s="186">
        <f>G139*(1+L139/100)</f>
        <v>0</v>
      </c>
      <c r="N139" s="184">
        <v>5.0000000000000001E-4</v>
      </c>
      <c r="O139" s="184">
        <f>ROUND(E139*N139,2)</f>
        <v>0</v>
      </c>
      <c r="P139" s="184">
        <v>0</v>
      </c>
      <c r="Q139" s="184">
        <f>ROUND(E139*P139,2)</f>
        <v>0</v>
      </c>
      <c r="R139" s="186"/>
      <c r="S139" s="186" t="s">
        <v>156</v>
      </c>
      <c r="T139" s="187" t="s">
        <v>276</v>
      </c>
      <c r="U139" s="160">
        <v>0</v>
      </c>
      <c r="V139" s="160">
        <f>ROUND(E139*U139,2)</f>
        <v>0</v>
      </c>
      <c r="W139" s="160"/>
      <c r="X139" s="160"/>
      <c r="Y139" s="160" t="s">
        <v>157</v>
      </c>
      <c r="Z139" s="150"/>
      <c r="AA139" s="150"/>
      <c r="AB139" s="150"/>
      <c r="AC139" s="150"/>
      <c r="AD139" s="150"/>
      <c r="AE139" s="150"/>
      <c r="AF139" s="150"/>
      <c r="AG139" s="150" t="s">
        <v>339</v>
      </c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1" x14ac:dyDescent="0.2">
      <c r="A140" s="173">
        <v>55</v>
      </c>
      <c r="B140" s="174" t="s">
        <v>340</v>
      </c>
      <c r="C140" s="189" t="s">
        <v>341</v>
      </c>
      <c r="D140" s="175" t="s">
        <v>154</v>
      </c>
      <c r="E140" s="176">
        <v>2</v>
      </c>
      <c r="F140" s="177"/>
      <c r="G140" s="178">
        <f>ROUND(E140*F140,2)</f>
        <v>0</v>
      </c>
      <c r="H140" s="177"/>
      <c r="I140" s="178">
        <f>ROUND(E140*H140,2)</f>
        <v>0</v>
      </c>
      <c r="J140" s="177"/>
      <c r="K140" s="178">
        <f>ROUND(E140*J140,2)</f>
        <v>0</v>
      </c>
      <c r="L140" s="178">
        <v>15</v>
      </c>
      <c r="M140" s="178">
        <f>G140*(1+L140/100)</f>
        <v>0</v>
      </c>
      <c r="N140" s="176">
        <v>0</v>
      </c>
      <c r="O140" s="176">
        <f>ROUND(E140*N140,2)</f>
        <v>0</v>
      </c>
      <c r="P140" s="176">
        <v>0</v>
      </c>
      <c r="Q140" s="176">
        <f>ROUND(E140*P140,2)</f>
        <v>0</v>
      </c>
      <c r="R140" s="178" t="s">
        <v>325</v>
      </c>
      <c r="S140" s="178" t="s">
        <v>156</v>
      </c>
      <c r="T140" s="179" t="s">
        <v>156</v>
      </c>
      <c r="U140" s="160">
        <v>0.21099999999999999</v>
      </c>
      <c r="V140" s="160">
        <f>ROUND(E140*U140,2)</f>
        <v>0.42</v>
      </c>
      <c r="W140" s="160"/>
      <c r="X140" s="160"/>
      <c r="Y140" s="160" t="s">
        <v>157</v>
      </c>
      <c r="Z140" s="150"/>
      <c r="AA140" s="150"/>
      <c r="AB140" s="150"/>
      <c r="AC140" s="150"/>
      <c r="AD140" s="150"/>
      <c r="AE140" s="150"/>
      <c r="AF140" s="150"/>
      <c r="AG140" s="150" t="s">
        <v>158</v>
      </c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2" x14ac:dyDescent="0.2">
      <c r="A141" s="157"/>
      <c r="B141" s="158"/>
      <c r="C141" s="255" t="s">
        <v>342</v>
      </c>
      <c r="D141" s="256"/>
      <c r="E141" s="256"/>
      <c r="F141" s="256"/>
      <c r="G141" s="256"/>
      <c r="H141" s="160"/>
      <c r="I141" s="160"/>
      <c r="J141" s="160"/>
      <c r="K141" s="160"/>
      <c r="L141" s="160"/>
      <c r="M141" s="160"/>
      <c r="N141" s="159"/>
      <c r="O141" s="159"/>
      <c r="P141" s="159"/>
      <c r="Q141" s="159"/>
      <c r="R141" s="160"/>
      <c r="S141" s="160"/>
      <c r="T141" s="160"/>
      <c r="U141" s="160"/>
      <c r="V141" s="160"/>
      <c r="W141" s="160"/>
      <c r="X141" s="160"/>
      <c r="Y141" s="160"/>
      <c r="Z141" s="150"/>
      <c r="AA141" s="150"/>
      <c r="AB141" s="150"/>
      <c r="AC141" s="150"/>
      <c r="AD141" s="150"/>
      <c r="AE141" s="150"/>
      <c r="AF141" s="150"/>
      <c r="AG141" s="150" t="s">
        <v>160</v>
      </c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ht="33.75" outlineLevel="1" x14ac:dyDescent="0.2">
      <c r="A142" s="181">
        <v>56</v>
      </c>
      <c r="B142" s="182" t="s">
        <v>343</v>
      </c>
      <c r="C142" s="192" t="s">
        <v>344</v>
      </c>
      <c r="D142" s="183" t="s">
        <v>154</v>
      </c>
      <c r="E142" s="184">
        <v>3</v>
      </c>
      <c r="F142" s="185"/>
      <c r="G142" s="186">
        <f>ROUND(E142*F142,2)</f>
        <v>0</v>
      </c>
      <c r="H142" s="185"/>
      <c r="I142" s="186">
        <f>ROUND(E142*H142,2)</f>
        <v>0</v>
      </c>
      <c r="J142" s="185"/>
      <c r="K142" s="186">
        <f>ROUND(E142*J142,2)</f>
        <v>0</v>
      </c>
      <c r="L142" s="186">
        <v>15</v>
      </c>
      <c r="M142" s="186">
        <f>G142*(1+L142/100)</f>
        <v>0</v>
      </c>
      <c r="N142" s="184">
        <v>7.5000000000000002E-4</v>
      </c>
      <c r="O142" s="184">
        <f>ROUND(E142*N142,2)</f>
        <v>0</v>
      </c>
      <c r="P142" s="184">
        <v>0</v>
      </c>
      <c r="Q142" s="184">
        <f>ROUND(E142*P142,2)</f>
        <v>0</v>
      </c>
      <c r="R142" s="186" t="s">
        <v>325</v>
      </c>
      <c r="S142" s="186" t="s">
        <v>156</v>
      </c>
      <c r="T142" s="187" t="s">
        <v>156</v>
      </c>
      <c r="U142" s="160">
        <v>0.2</v>
      </c>
      <c r="V142" s="160">
        <f>ROUND(E142*U142,2)</f>
        <v>0.6</v>
      </c>
      <c r="W142" s="160"/>
      <c r="X142" s="160"/>
      <c r="Y142" s="160" t="s">
        <v>157</v>
      </c>
      <c r="Z142" s="150"/>
      <c r="AA142" s="150"/>
      <c r="AB142" s="150"/>
      <c r="AC142" s="150"/>
      <c r="AD142" s="150"/>
      <c r="AE142" s="150"/>
      <c r="AF142" s="150"/>
      <c r="AG142" s="150" t="s">
        <v>158</v>
      </c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ht="22.5" outlineLevel="1" x14ac:dyDescent="0.2">
      <c r="A143" s="181">
        <v>57</v>
      </c>
      <c r="B143" s="182" t="s">
        <v>345</v>
      </c>
      <c r="C143" s="192" t="s">
        <v>346</v>
      </c>
      <c r="D143" s="183" t="s">
        <v>154</v>
      </c>
      <c r="E143" s="184">
        <v>1</v>
      </c>
      <c r="F143" s="185"/>
      <c r="G143" s="186">
        <f>ROUND(E143*F143,2)</f>
        <v>0</v>
      </c>
      <c r="H143" s="185"/>
      <c r="I143" s="186">
        <f>ROUND(E143*H143,2)</f>
        <v>0</v>
      </c>
      <c r="J143" s="185"/>
      <c r="K143" s="186">
        <f>ROUND(E143*J143,2)</f>
        <v>0</v>
      </c>
      <c r="L143" s="186">
        <v>15</v>
      </c>
      <c r="M143" s="186">
        <f>G143*(1+L143/100)</f>
        <v>0</v>
      </c>
      <c r="N143" s="184">
        <v>7.3400000000000002E-3</v>
      </c>
      <c r="O143" s="184">
        <f>ROUND(E143*N143,2)</f>
        <v>0.01</v>
      </c>
      <c r="P143" s="184">
        <v>0</v>
      </c>
      <c r="Q143" s="184">
        <f>ROUND(E143*P143,2)</f>
        <v>0</v>
      </c>
      <c r="R143" s="186" t="s">
        <v>325</v>
      </c>
      <c r="S143" s="186" t="s">
        <v>156</v>
      </c>
      <c r="T143" s="187" t="s">
        <v>156</v>
      </c>
      <c r="U143" s="160">
        <v>0.91900000000000004</v>
      </c>
      <c r="V143" s="160">
        <f>ROUND(E143*U143,2)</f>
        <v>0.92</v>
      </c>
      <c r="W143" s="160"/>
      <c r="X143" s="160"/>
      <c r="Y143" s="160" t="s">
        <v>157</v>
      </c>
      <c r="Z143" s="150"/>
      <c r="AA143" s="150"/>
      <c r="AB143" s="150"/>
      <c r="AC143" s="150"/>
      <c r="AD143" s="150"/>
      <c r="AE143" s="150"/>
      <c r="AF143" s="150"/>
      <c r="AG143" s="150" t="s">
        <v>158</v>
      </c>
      <c r="AH143" s="150"/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1" x14ac:dyDescent="0.2">
      <c r="A144" s="173">
        <v>58</v>
      </c>
      <c r="B144" s="174" t="s">
        <v>347</v>
      </c>
      <c r="C144" s="189" t="s">
        <v>348</v>
      </c>
      <c r="D144" s="175" t="s">
        <v>332</v>
      </c>
      <c r="E144" s="176">
        <v>6</v>
      </c>
      <c r="F144" s="177"/>
      <c r="G144" s="178">
        <f>ROUND(E144*F144,2)</f>
        <v>0</v>
      </c>
      <c r="H144" s="177"/>
      <c r="I144" s="178">
        <f>ROUND(E144*H144,2)</f>
        <v>0</v>
      </c>
      <c r="J144" s="177"/>
      <c r="K144" s="178">
        <f>ROUND(E144*J144,2)</f>
        <v>0</v>
      </c>
      <c r="L144" s="178">
        <v>15</v>
      </c>
      <c r="M144" s="178">
        <f>G144*(1+L144/100)</f>
        <v>0</v>
      </c>
      <c r="N144" s="176">
        <v>0</v>
      </c>
      <c r="O144" s="176">
        <f>ROUND(E144*N144,2)</f>
        <v>0</v>
      </c>
      <c r="P144" s="176">
        <v>0</v>
      </c>
      <c r="Q144" s="176">
        <f>ROUND(E144*P144,2)</f>
        <v>0</v>
      </c>
      <c r="R144" s="178" t="s">
        <v>172</v>
      </c>
      <c r="S144" s="178" t="s">
        <v>156</v>
      </c>
      <c r="T144" s="179" t="s">
        <v>156</v>
      </c>
      <c r="U144" s="160">
        <v>1</v>
      </c>
      <c r="V144" s="160">
        <f>ROUND(E144*U144,2)</f>
        <v>6</v>
      </c>
      <c r="W144" s="160"/>
      <c r="X144" s="160"/>
      <c r="Y144" s="160" t="s">
        <v>157</v>
      </c>
      <c r="Z144" s="150"/>
      <c r="AA144" s="150"/>
      <c r="AB144" s="150"/>
      <c r="AC144" s="150"/>
      <c r="AD144" s="150"/>
      <c r="AE144" s="150"/>
      <c r="AF144" s="150"/>
      <c r="AG144" s="150" t="s">
        <v>158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2" x14ac:dyDescent="0.2">
      <c r="A145" s="157"/>
      <c r="B145" s="158"/>
      <c r="C145" s="253" t="s">
        <v>349</v>
      </c>
      <c r="D145" s="254"/>
      <c r="E145" s="254"/>
      <c r="F145" s="254"/>
      <c r="G145" s="254"/>
      <c r="H145" s="160"/>
      <c r="I145" s="160"/>
      <c r="J145" s="160"/>
      <c r="K145" s="160"/>
      <c r="L145" s="160"/>
      <c r="M145" s="160"/>
      <c r="N145" s="159"/>
      <c r="O145" s="159"/>
      <c r="P145" s="159"/>
      <c r="Q145" s="159"/>
      <c r="R145" s="160"/>
      <c r="S145" s="160"/>
      <c r="T145" s="160"/>
      <c r="U145" s="160"/>
      <c r="V145" s="160"/>
      <c r="W145" s="160"/>
      <c r="X145" s="160"/>
      <c r="Y145" s="160"/>
      <c r="Z145" s="150"/>
      <c r="AA145" s="150"/>
      <c r="AB145" s="150"/>
      <c r="AC145" s="150"/>
      <c r="AD145" s="150"/>
      <c r="AE145" s="150"/>
      <c r="AF145" s="150"/>
      <c r="AG145" s="150" t="s">
        <v>162</v>
      </c>
      <c r="AH145" s="150"/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1" x14ac:dyDescent="0.2">
      <c r="A146" s="173">
        <v>59</v>
      </c>
      <c r="B146" s="174" t="s">
        <v>347</v>
      </c>
      <c r="C146" s="189" t="s">
        <v>348</v>
      </c>
      <c r="D146" s="175" t="s">
        <v>332</v>
      </c>
      <c r="E146" s="176">
        <v>8</v>
      </c>
      <c r="F146" s="177"/>
      <c r="G146" s="178">
        <f>ROUND(E146*F146,2)</f>
        <v>0</v>
      </c>
      <c r="H146" s="177"/>
      <c r="I146" s="178">
        <f>ROUND(E146*H146,2)</f>
        <v>0</v>
      </c>
      <c r="J146" s="177"/>
      <c r="K146" s="178">
        <f>ROUND(E146*J146,2)</f>
        <v>0</v>
      </c>
      <c r="L146" s="178">
        <v>15</v>
      </c>
      <c r="M146" s="178">
        <f>G146*(1+L146/100)</f>
        <v>0</v>
      </c>
      <c r="N146" s="176">
        <v>0</v>
      </c>
      <c r="O146" s="176">
        <f>ROUND(E146*N146,2)</f>
        <v>0</v>
      </c>
      <c r="P146" s="176">
        <v>0</v>
      </c>
      <c r="Q146" s="176">
        <f>ROUND(E146*P146,2)</f>
        <v>0</v>
      </c>
      <c r="R146" s="178" t="s">
        <v>172</v>
      </c>
      <c r="S146" s="178" t="s">
        <v>156</v>
      </c>
      <c r="T146" s="179" t="s">
        <v>156</v>
      </c>
      <c r="U146" s="160">
        <v>1</v>
      </c>
      <c r="V146" s="160">
        <f>ROUND(E146*U146,2)</f>
        <v>8</v>
      </c>
      <c r="W146" s="160"/>
      <c r="X146" s="160"/>
      <c r="Y146" s="160" t="s">
        <v>157</v>
      </c>
      <c r="Z146" s="150"/>
      <c r="AA146" s="150"/>
      <c r="AB146" s="150"/>
      <c r="AC146" s="150"/>
      <c r="AD146" s="150"/>
      <c r="AE146" s="150"/>
      <c r="AF146" s="150"/>
      <c r="AG146" s="150" t="s">
        <v>158</v>
      </c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outlineLevel="2" x14ac:dyDescent="0.2">
      <c r="A147" s="157"/>
      <c r="B147" s="158"/>
      <c r="C147" s="253" t="s">
        <v>350</v>
      </c>
      <c r="D147" s="254"/>
      <c r="E147" s="254"/>
      <c r="F147" s="254"/>
      <c r="G147" s="254"/>
      <c r="H147" s="160"/>
      <c r="I147" s="160"/>
      <c r="J147" s="160"/>
      <c r="K147" s="160"/>
      <c r="L147" s="160"/>
      <c r="M147" s="160"/>
      <c r="N147" s="159"/>
      <c r="O147" s="159"/>
      <c r="P147" s="159"/>
      <c r="Q147" s="159"/>
      <c r="R147" s="160"/>
      <c r="S147" s="160"/>
      <c r="T147" s="160"/>
      <c r="U147" s="160"/>
      <c r="V147" s="160"/>
      <c r="W147" s="160"/>
      <c r="X147" s="160"/>
      <c r="Y147" s="160"/>
      <c r="Z147" s="150"/>
      <c r="AA147" s="150"/>
      <c r="AB147" s="150"/>
      <c r="AC147" s="150"/>
      <c r="AD147" s="150"/>
      <c r="AE147" s="150"/>
      <c r="AF147" s="150"/>
      <c r="AG147" s="150" t="s">
        <v>162</v>
      </c>
      <c r="AH147" s="150"/>
      <c r="AI147" s="150"/>
      <c r="AJ147" s="150"/>
      <c r="AK147" s="150"/>
      <c r="AL147" s="150"/>
      <c r="AM147" s="150"/>
      <c r="AN147" s="150"/>
      <c r="AO147" s="150"/>
      <c r="AP147" s="150"/>
      <c r="AQ147" s="150"/>
      <c r="AR147" s="150"/>
      <c r="AS147" s="150"/>
      <c r="AT147" s="150"/>
      <c r="AU147" s="150"/>
      <c r="AV147" s="150"/>
      <c r="AW147" s="150"/>
      <c r="AX147" s="150"/>
      <c r="AY147" s="150"/>
      <c r="AZ147" s="150"/>
      <c r="BA147" s="150"/>
      <c r="BB147" s="150"/>
      <c r="BC147" s="150"/>
      <c r="BD147" s="150"/>
      <c r="BE147" s="150"/>
      <c r="BF147" s="150"/>
      <c r="BG147" s="150"/>
      <c r="BH147" s="150"/>
    </row>
    <row r="148" spans="1:60" outlineLevel="1" x14ac:dyDescent="0.2">
      <c r="A148" s="173">
        <v>60</v>
      </c>
      <c r="B148" s="174" t="s">
        <v>351</v>
      </c>
      <c r="C148" s="189" t="s">
        <v>352</v>
      </c>
      <c r="D148" s="175" t="s">
        <v>314</v>
      </c>
      <c r="E148" s="176">
        <v>1</v>
      </c>
      <c r="F148" s="177"/>
      <c r="G148" s="178">
        <f>ROUND(E148*F148,2)</f>
        <v>0</v>
      </c>
      <c r="H148" s="177"/>
      <c r="I148" s="178">
        <f>ROUND(E148*H148,2)</f>
        <v>0</v>
      </c>
      <c r="J148" s="177"/>
      <c r="K148" s="178">
        <f>ROUND(E148*J148,2)</f>
        <v>0</v>
      </c>
      <c r="L148" s="178">
        <v>15</v>
      </c>
      <c r="M148" s="178">
        <f>G148*(1+L148/100)</f>
        <v>0</v>
      </c>
      <c r="N148" s="176">
        <v>0.04</v>
      </c>
      <c r="O148" s="176">
        <f>ROUND(E148*N148,2)</f>
        <v>0.04</v>
      </c>
      <c r="P148" s="176">
        <v>0</v>
      </c>
      <c r="Q148" s="176">
        <f>ROUND(E148*P148,2)</f>
        <v>0</v>
      </c>
      <c r="R148" s="178"/>
      <c r="S148" s="178" t="s">
        <v>259</v>
      </c>
      <c r="T148" s="179" t="s">
        <v>276</v>
      </c>
      <c r="U148" s="160">
        <v>0</v>
      </c>
      <c r="V148" s="160">
        <f>ROUND(E148*U148,2)</f>
        <v>0</v>
      </c>
      <c r="W148" s="160"/>
      <c r="X148" s="160"/>
      <c r="Y148" s="160" t="s">
        <v>157</v>
      </c>
      <c r="Z148" s="150"/>
      <c r="AA148" s="150"/>
      <c r="AB148" s="150"/>
      <c r="AC148" s="150"/>
      <c r="AD148" s="150"/>
      <c r="AE148" s="150"/>
      <c r="AF148" s="150"/>
      <c r="AG148" s="150" t="s">
        <v>158</v>
      </c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outlineLevel="2" x14ac:dyDescent="0.2">
      <c r="A149" s="157"/>
      <c r="B149" s="158"/>
      <c r="C149" s="253" t="s">
        <v>353</v>
      </c>
      <c r="D149" s="254"/>
      <c r="E149" s="254"/>
      <c r="F149" s="254"/>
      <c r="G149" s="254"/>
      <c r="H149" s="160"/>
      <c r="I149" s="160"/>
      <c r="J149" s="160"/>
      <c r="K149" s="160"/>
      <c r="L149" s="160"/>
      <c r="M149" s="160"/>
      <c r="N149" s="159"/>
      <c r="O149" s="159"/>
      <c r="P149" s="159"/>
      <c r="Q149" s="159"/>
      <c r="R149" s="160"/>
      <c r="S149" s="160"/>
      <c r="T149" s="160"/>
      <c r="U149" s="160"/>
      <c r="V149" s="160"/>
      <c r="W149" s="160"/>
      <c r="X149" s="160"/>
      <c r="Y149" s="160"/>
      <c r="Z149" s="150"/>
      <c r="AA149" s="150"/>
      <c r="AB149" s="150"/>
      <c r="AC149" s="150"/>
      <c r="AD149" s="150"/>
      <c r="AE149" s="150"/>
      <c r="AF149" s="150"/>
      <c r="AG149" s="150" t="s">
        <v>162</v>
      </c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</row>
    <row r="150" spans="1:60" outlineLevel="1" x14ac:dyDescent="0.2">
      <c r="A150" s="173">
        <v>61</v>
      </c>
      <c r="B150" s="174" t="s">
        <v>354</v>
      </c>
      <c r="C150" s="189" t="s">
        <v>331</v>
      </c>
      <c r="D150" s="175" t="s">
        <v>332</v>
      </c>
      <c r="E150" s="176">
        <v>10</v>
      </c>
      <c r="F150" s="177"/>
      <c r="G150" s="178">
        <f>ROUND(E150*F150,2)</f>
        <v>0</v>
      </c>
      <c r="H150" s="177"/>
      <c r="I150" s="178">
        <f>ROUND(E150*H150,2)</f>
        <v>0</v>
      </c>
      <c r="J150" s="177"/>
      <c r="K150" s="178">
        <f>ROUND(E150*J150,2)</f>
        <v>0</v>
      </c>
      <c r="L150" s="178">
        <v>15</v>
      </c>
      <c r="M150" s="178">
        <f>G150*(1+L150/100)</f>
        <v>0</v>
      </c>
      <c r="N150" s="176">
        <v>0</v>
      </c>
      <c r="O150" s="176">
        <f>ROUND(E150*N150,2)</f>
        <v>0</v>
      </c>
      <c r="P150" s="176">
        <v>0</v>
      </c>
      <c r="Q150" s="176">
        <f>ROUND(E150*P150,2)</f>
        <v>0</v>
      </c>
      <c r="R150" s="178"/>
      <c r="S150" s="178" t="s">
        <v>259</v>
      </c>
      <c r="T150" s="179" t="s">
        <v>276</v>
      </c>
      <c r="U150" s="160">
        <v>1</v>
      </c>
      <c r="V150" s="160">
        <f>ROUND(E150*U150,2)</f>
        <v>10</v>
      </c>
      <c r="W150" s="160"/>
      <c r="X150" s="160"/>
      <c r="Y150" s="160" t="s">
        <v>157</v>
      </c>
      <c r="Z150" s="150"/>
      <c r="AA150" s="150"/>
      <c r="AB150" s="150"/>
      <c r="AC150" s="150"/>
      <c r="AD150" s="150"/>
      <c r="AE150" s="150"/>
      <c r="AF150" s="150"/>
      <c r="AG150" s="150" t="s">
        <v>158</v>
      </c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</row>
    <row r="151" spans="1:60" outlineLevel="2" x14ac:dyDescent="0.2">
      <c r="A151" s="157"/>
      <c r="B151" s="158"/>
      <c r="C151" s="253" t="s">
        <v>355</v>
      </c>
      <c r="D151" s="254"/>
      <c r="E151" s="254"/>
      <c r="F151" s="254"/>
      <c r="G151" s="254"/>
      <c r="H151" s="160"/>
      <c r="I151" s="160"/>
      <c r="J151" s="160"/>
      <c r="K151" s="160"/>
      <c r="L151" s="160"/>
      <c r="M151" s="160"/>
      <c r="N151" s="159"/>
      <c r="O151" s="159"/>
      <c r="P151" s="159"/>
      <c r="Q151" s="159"/>
      <c r="R151" s="160"/>
      <c r="S151" s="160"/>
      <c r="T151" s="160"/>
      <c r="U151" s="160"/>
      <c r="V151" s="160"/>
      <c r="W151" s="160"/>
      <c r="X151" s="160"/>
      <c r="Y151" s="160"/>
      <c r="Z151" s="150"/>
      <c r="AA151" s="150"/>
      <c r="AB151" s="150"/>
      <c r="AC151" s="150"/>
      <c r="AD151" s="150"/>
      <c r="AE151" s="150"/>
      <c r="AF151" s="150"/>
      <c r="AG151" s="150" t="s">
        <v>162</v>
      </c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</row>
    <row r="152" spans="1:60" outlineLevel="1" x14ac:dyDescent="0.2">
      <c r="A152" s="181">
        <v>62</v>
      </c>
      <c r="B152" s="182" t="s">
        <v>356</v>
      </c>
      <c r="C152" s="192" t="s">
        <v>357</v>
      </c>
      <c r="D152" s="183" t="s">
        <v>192</v>
      </c>
      <c r="E152" s="184">
        <v>4</v>
      </c>
      <c r="F152" s="185"/>
      <c r="G152" s="186">
        <f>ROUND(E152*F152,2)</f>
        <v>0</v>
      </c>
      <c r="H152" s="185"/>
      <c r="I152" s="186">
        <f>ROUND(E152*H152,2)</f>
        <v>0</v>
      </c>
      <c r="J152" s="185"/>
      <c r="K152" s="186">
        <f>ROUND(E152*J152,2)</f>
        <v>0</v>
      </c>
      <c r="L152" s="186">
        <v>15</v>
      </c>
      <c r="M152" s="186">
        <f>G152*(1+L152/100)</f>
        <v>0</v>
      </c>
      <c r="N152" s="184">
        <v>0</v>
      </c>
      <c r="O152" s="184">
        <f>ROUND(E152*N152,2)</f>
        <v>0</v>
      </c>
      <c r="P152" s="184">
        <v>0</v>
      </c>
      <c r="Q152" s="184">
        <f>ROUND(E152*P152,2)</f>
        <v>0</v>
      </c>
      <c r="R152" s="186" t="s">
        <v>325</v>
      </c>
      <c r="S152" s="186" t="s">
        <v>156</v>
      </c>
      <c r="T152" s="187" t="s">
        <v>156</v>
      </c>
      <c r="U152" s="160">
        <v>4.8000000000000001E-2</v>
      </c>
      <c r="V152" s="160">
        <f>ROUND(E152*U152,2)</f>
        <v>0.19</v>
      </c>
      <c r="W152" s="160"/>
      <c r="X152" s="160"/>
      <c r="Y152" s="160" t="s">
        <v>157</v>
      </c>
      <c r="Z152" s="150"/>
      <c r="AA152" s="150"/>
      <c r="AB152" s="150"/>
      <c r="AC152" s="150"/>
      <c r="AD152" s="150"/>
      <c r="AE152" s="150"/>
      <c r="AF152" s="150"/>
      <c r="AG152" s="150" t="s">
        <v>158</v>
      </c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</row>
    <row r="153" spans="1:60" outlineLevel="1" x14ac:dyDescent="0.2">
      <c r="A153" s="181">
        <v>63</v>
      </c>
      <c r="B153" s="182" t="s">
        <v>358</v>
      </c>
      <c r="C153" s="192" t="s">
        <v>359</v>
      </c>
      <c r="D153" s="183" t="s">
        <v>192</v>
      </c>
      <c r="E153" s="184">
        <v>4</v>
      </c>
      <c r="F153" s="185"/>
      <c r="G153" s="186">
        <f>ROUND(E153*F153,2)</f>
        <v>0</v>
      </c>
      <c r="H153" s="185"/>
      <c r="I153" s="186">
        <f>ROUND(E153*H153,2)</f>
        <v>0</v>
      </c>
      <c r="J153" s="185"/>
      <c r="K153" s="186">
        <f>ROUND(E153*J153,2)</f>
        <v>0</v>
      </c>
      <c r="L153" s="186">
        <v>15</v>
      </c>
      <c r="M153" s="186">
        <f>G153*(1+L153/100)</f>
        <v>0</v>
      </c>
      <c r="N153" s="184">
        <v>0</v>
      </c>
      <c r="O153" s="184">
        <f>ROUND(E153*N153,2)</f>
        <v>0</v>
      </c>
      <c r="P153" s="184">
        <v>0</v>
      </c>
      <c r="Q153" s="184">
        <f>ROUND(E153*P153,2)</f>
        <v>0</v>
      </c>
      <c r="R153" s="186" t="s">
        <v>325</v>
      </c>
      <c r="S153" s="186" t="s">
        <v>156</v>
      </c>
      <c r="T153" s="187" t="s">
        <v>156</v>
      </c>
      <c r="U153" s="160">
        <v>5.8999999999999997E-2</v>
      </c>
      <c r="V153" s="160">
        <f>ROUND(E153*U153,2)</f>
        <v>0.24</v>
      </c>
      <c r="W153" s="160"/>
      <c r="X153" s="160"/>
      <c r="Y153" s="160" t="s">
        <v>157</v>
      </c>
      <c r="Z153" s="150"/>
      <c r="AA153" s="150"/>
      <c r="AB153" s="150"/>
      <c r="AC153" s="150"/>
      <c r="AD153" s="150"/>
      <c r="AE153" s="150"/>
      <c r="AF153" s="150"/>
      <c r="AG153" s="150" t="s">
        <v>158</v>
      </c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</row>
    <row r="154" spans="1:60" outlineLevel="1" x14ac:dyDescent="0.2">
      <c r="A154" s="173">
        <v>64</v>
      </c>
      <c r="B154" s="174" t="s">
        <v>360</v>
      </c>
      <c r="C154" s="189" t="s">
        <v>361</v>
      </c>
      <c r="D154" s="175" t="s">
        <v>263</v>
      </c>
      <c r="E154" s="176">
        <v>5.1709999999999999E-2</v>
      </c>
      <c r="F154" s="177"/>
      <c r="G154" s="178">
        <f>ROUND(E154*F154,2)</f>
        <v>0</v>
      </c>
      <c r="H154" s="177"/>
      <c r="I154" s="178">
        <f>ROUND(E154*H154,2)</f>
        <v>0</v>
      </c>
      <c r="J154" s="177"/>
      <c r="K154" s="178">
        <f>ROUND(E154*J154,2)</f>
        <v>0</v>
      </c>
      <c r="L154" s="178">
        <v>15</v>
      </c>
      <c r="M154" s="178">
        <f>G154*(1+L154/100)</f>
        <v>0</v>
      </c>
      <c r="N154" s="176">
        <v>0</v>
      </c>
      <c r="O154" s="176">
        <f>ROUND(E154*N154,2)</f>
        <v>0</v>
      </c>
      <c r="P154" s="176">
        <v>0</v>
      </c>
      <c r="Q154" s="176">
        <f>ROUND(E154*P154,2)</f>
        <v>0</v>
      </c>
      <c r="R154" s="178" t="s">
        <v>325</v>
      </c>
      <c r="S154" s="178" t="s">
        <v>156</v>
      </c>
      <c r="T154" s="179" t="s">
        <v>156</v>
      </c>
      <c r="U154" s="160">
        <v>1.47</v>
      </c>
      <c r="V154" s="160">
        <f>ROUND(E154*U154,2)</f>
        <v>0.08</v>
      </c>
      <c r="W154" s="160"/>
      <c r="X154" s="160"/>
      <c r="Y154" s="160" t="s">
        <v>157</v>
      </c>
      <c r="Z154" s="150"/>
      <c r="AA154" s="150"/>
      <c r="AB154" s="150"/>
      <c r="AC154" s="150"/>
      <c r="AD154" s="150"/>
      <c r="AE154" s="150"/>
      <c r="AF154" s="150"/>
      <c r="AG154" s="150" t="s">
        <v>283</v>
      </c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</row>
    <row r="155" spans="1:60" outlineLevel="2" x14ac:dyDescent="0.2">
      <c r="A155" s="157"/>
      <c r="B155" s="158"/>
      <c r="C155" s="255" t="s">
        <v>362</v>
      </c>
      <c r="D155" s="256"/>
      <c r="E155" s="256"/>
      <c r="F155" s="256"/>
      <c r="G155" s="256"/>
      <c r="H155" s="160"/>
      <c r="I155" s="160"/>
      <c r="J155" s="160"/>
      <c r="K155" s="160"/>
      <c r="L155" s="160"/>
      <c r="M155" s="160"/>
      <c r="N155" s="159"/>
      <c r="O155" s="159"/>
      <c r="P155" s="159"/>
      <c r="Q155" s="159"/>
      <c r="R155" s="160"/>
      <c r="S155" s="160"/>
      <c r="T155" s="160"/>
      <c r="U155" s="160"/>
      <c r="V155" s="160"/>
      <c r="W155" s="160"/>
      <c r="X155" s="160"/>
      <c r="Y155" s="160"/>
      <c r="Z155" s="150"/>
      <c r="AA155" s="150"/>
      <c r="AB155" s="150"/>
      <c r="AC155" s="150"/>
      <c r="AD155" s="150"/>
      <c r="AE155" s="150"/>
      <c r="AF155" s="150"/>
      <c r="AG155" s="150" t="s">
        <v>160</v>
      </c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</row>
    <row r="156" spans="1:60" ht="22.5" outlineLevel="1" x14ac:dyDescent="0.2">
      <c r="A156" s="173">
        <v>65</v>
      </c>
      <c r="B156" s="174" t="s">
        <v>363</v>
      </c>
      <c r="C156" s="189" t="s">
        <v>364</v>
      </c>
      <c r="D156" s="175" t="s">
        <v>263</v>
      </c>
      <c r="E156" s="176">
        <v>5.1709999999999999E-2</v>
      </c>
      <c r="F156" s="177"/>
      <c r="G156" s="178">
        <f>ROUND(E156*F156,2)</f>
        <v>0</v>
      </c>
      <c r="H156" s="177"/>
      <c r="I156" s="178">
        <f>ROUND(E156*H156,2)</f>
        <v>0</v>
      </c>
      <c r="J156" s="177"/>
      <c r="K156" s="178">
        <f>ROUND(E156*J156,2)</f>
        <v>0</v>
      </c>
      <c r="L156" s="178">
        <v>15</v>
      </c>
      <c r="M156" s="178">
        <f>G156*(1+L156/100)</f>
        <v>0</v>
      </c>
      <c r="N156" s="176">
        <v>0</v>
      </c>
      <c r="O156" s="176">
        <f>ROUND(E156*N156,2)</f>
        <v>0</v>
      </c>
      <c r="P156" s="176">
        <v>0</v>
      </c>
      <c r="Q156" s="176">
        <f>ROUND(E156*P156,2)</f>
        <v>0</v>
      </c>
      <c r="R156" s="178" t="s">
        <v>325</v>
      </c>
      <c r="S156" s="178" t="s">
        <v>156</v>
      </c>
      <c r="T156" s="179" t="s">
        <v>156</v>
      </c>
      <c r="U156" s="160">
        <v>0.81100000000000005</v>
      </c>
      <c r="V156" s="160">
        <f>ROUND(E156*U156,2)</f>
        <v>0.04</v>
      </c>
      <c r="W156" s="160"/>
      <c r="X156" s="160"/>
      <c r="Y156" s="160" t="s">
        <v>157</v>
      </c>
      <c r="Z156" s="150"/>
      <c r="AA156" s="150"/>
      <c r="AB156" s="150"/>
      <c r="AC156" s="150"/>
      <c r="AD156" s="150"/>
      <c r="AE156" s="150"/>
      <c r="AF156" s="150"/>
      <c r="AG156" s="150" t="s">
        <v>283</v>
      </c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</row>
    <row r="157" spans="1:60" outlineLevel="2" x14ac:dyDescent="0.2">
      <c r="A157" s="157"/>
      <c r="B157" s="158"/>
      <c r="C157" s="255" t="s">
        <v>362</v>
      </c>
      <c r="D157" s="256"/>
      <c r="E157" s="256"/>
      <c r="F157" s="256"/>
      <c r="G157" s="256"/>
      <c r="H157" s="160"/>
      <c r="I157" s="160"/>
      <c r="J157" s="160"/>
      <c r="K157" s="160"/>
      <c r="L157" s="160"/>
      <c r="M157" s="160"/>
      <c r="N157" s="159"/>
      <c r="O157" s="159"/>
      <c r="P157" s="159"/>
      <c r="Q157" s="159"/>
      <c r="R157" s="160"/>
      <c r="S157" s="160"/>
      <c r="T157" s="160"/>
      <c r="U157" s="160"/>
      <c r="V157" s="160"/>
      <c r="W157" s="160"/>
      <c r="X157" s="160"/>
      <c r="Y157" s="160"/>
      <c r="Z157" s="150"/>
      <c r="AA157" s="150"/>
      <c r="AB157" s="150"/>
      <c r="AC157" s="150"/>
      <c r="AD157" s="150"/>
      <c r="AE157" s="150"/>
      <c r="AF157" s="150"/>
      <c r="AG157" s="150" t="s">
        <v>160</v>
      </c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</row>
    <row r="158" spans="1:60" ht="22.5" outlineLevel="1" x14ac:dyDescent="0.2">
      <c r="A158" s="173">
        <v>66</v>
      </c>
      <c r="B158" s="174" t="s">
        <v>365</v>
      </c>
      <c r="C158" s="189" t="s">
        <v>366</v>
      </c>
      <c r="D158" s="175" t="s">
        <v>263</v>
      </c>
      <c r="E158" s="176">
        <v>5.1709999999999999E-2</v>
      </c>
      <c r="F158" s="177"/>
      <c r="G158" s="178">
        <f>ROUND(E158*F158,2)</f>
        <v>0</v>
      </c>
      <c r="H158" s="177"/>
      <c r="I158" s="178">
        <f>ROUND(E158*H158,2)</f>
        <v>0</v>
      </c>
      <c r="J158" s="177"/>
      <c r="K158" s="178">
        <f>ROUND(E158*J158,2)</f>
        <v>0</v>
      </c>
      <c r="L158" s="178">
        <v>15</v>
      </c>
      <c r="M158" s="178">
        <f>G158*(1+L158/100)</f>
        <v>0</v>
      </c>
      <c r="N158" s="176">
        <v>0</v>
      </c>
      <c r="O158" s="176">
        <f>ROUND(E158*N158,2)</f>
        <v>0</v>
      </c>
      <c r="P158" s="176">
        <v>0</v>
      </c>
      <c r="Q158" s="176">
        <f>ROUND(E158*P158,2)</f>
        <v>0</v>
      </c>
      <c r="R158" s="178" t="s">
        <v>325</v>
      </c>
      <c r="S158" s="178" t="s">
        <v>156</v>
      </c>
      <c r="T158" s="179" t="s">
        <v>156</v>
      </c>
      <c r="U158" s="160">
        <v>0</v>
      </c>
      <c r="V158" s="160">
        <f>ROUND(E158*U158,2)</f>
        <v>0</v>
      </c>
      <c r="W158" s="160"/>
      <c r="X158" s="160"/>
      <c r="Y158" s="160" t="s">
        <v>157</v>
      </c>
      <c r="Z158" s="150"/>
      <c r="AA158" s="150"/>
      <c r="AB158" s="150"/>
      <c r="AC158" s="150"/>
      <c r="AD158" s="150"/>
      <c r="AE158" s="150"/>
      <c r="AF158" s="150"/>
      <c r="AG158" s="150" t="s">
        <v>283</v>
      </c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</row>
    <row r="159" spans="1:60" outlineLevel="2" x14ac:dyDescent="0.2">
      <c r="A159" s="157"/>
      <c r="B159" s="158"/>
      <c r="C159" s="255" t="s">
        <v>362</v>
      </c>
      <c r="D159" s="256"/>
      <c r="E159" s="256"/>
      <c r="F159" s="256"/>
      <c r="G159" s="256"/>
      <c r="H159" s="160"/>
      <c r="I159" s="160"/>
      <c r="J159" s="160"/>
      <c r="K159" s="160"/>
      <c r="L159" s="160"/>
      <c r="M159" s="160"/>
      <c r="N159" s="159"/>
      <c r="O159" s="159"/>
      <c r="P159" s="159"/>
      <c r="Q159" s="159"/>
      <c r="R159" s="160"/>
      <c r="S159" s="160"/>
      <c r="T159" s="160"/>
      <c r="U159" s="160"/>
      <c r="V159" s="160"/>
      <c r="W159" s="160"/>
      <c r="X159" s="160"/>
      <c r="Y159" s="160"/>
      <c r="Z159" s="150"/>
      <c r="AA159" s="150"/>
      <c r="AB159" s="150"/>
      <c r="AC159" s="150"/>
      <c r="AD159" s="150"/>
      <c r="AE159" s="150"/>
      <c r="AF159" s="150"/>
      <c r="AG159" s="150" t="s">
        <v>160</v>
      </c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  <c r="AU159" s="150"/>
      <c r="AV159" s="150"/>
      <c r="AW159" s="150"/>
      <c r="AX159" s="150"/>
      <c r="AY159" s="150"/>
      <c r="AZ159" s="150"/>
      <c r="BA159" s="150"/>
      <c r="BB159" s="150"/>
      <c r="BC159" s="150"/>
      <c r="BD159" s="150"/>
      <c r="BE159" s="150"/>
      <c r="BF159" s="150"/>
      <c r="BG159" s="150"/>
      <c r="BH159" s="150"/>
    </row>
    <row r="160" spans="1:60" x14ac:dyDescent="0.2">
      <c r="A160" s="166" t="s">
        <v>150</v>
      </c>
      <c r="B160" s="167" t="s">
        <v>92</v>
      </c>
      <c r="C160" s="188" t="s">
        <v>93</v>
      </c>
      <c r="D160" s="168"/>
      <c r="E160" s="169"/>
      <c r="F160" s="170"/>
      <c r="G160" s="170">
        <f>SUMIF(AG161:AG196,"&lt;&gt;NOR",G161:G196)</f>
        <v>0</v>
      </c>
      <c r="H160" s="170"/>
      <c r="I160" s="170">
        <f>SUM(I161:I196)</f>
        <v>0</v>
      </c>
      <c r="J160" s="170"/>
      <c r="K160" s="170">
        <f>SUM(K161:K196)</f>
        <v>0</v>
      </c>
      <c r="L160" s="170"/>
      <c r="M160" s="170">
        <f>SUM(M161:M196)</f>
        <v>0</v>
      </c>
      <c r="N160" s="169"/>
      <c r="O160" s="169">
        <f>SUM(O161:O196)</f>
        <v>0.09</v>
      </c>
      <c r="P160" s="169"/>
      <c r="Q160" s="169">
        <f>SUM(Q161:Q196)</f>
        <v>0.03</v>
      </c>
      <c r="R160" s="170"/>
      <c r="S160" s="170"/>
      <c r="T160" s="171"/>
      <c r="U160" s="165"/>
      <c r="V160" s="165">
        <f>SUM(V161:V196)</f>
        <v>22.090000000000003</v>
      </c>
      <c r="W160" s="165"/>
      <c r="X160" s="165"/>
      <c r="Y160" s="165"/>
      <c r="AG160" t="s">
        <v>151</v>
      </c>
    </row>
    <row r="161" spans="1:60" outlineLevel="1" x14ac:dyDescent="0.2">
      <c r="A161" s="181">
        <v>67</v>
      </c>
      <c r="B161" s="182" t="s">
        <v>367</v>
      </c>
      <c r="C161" s="192" t="s">
        <v>368</v>
      </c>
      <c r="D161" s="183" t="s">
        <v>192</v>
      </c>
      <c r="E161" s="184">
        <v>9</v>
      </c>
      <c r="F161" s="185"/>
      <c r="G161" s="186">
        <f>ROUND(E161*F161,2)</f>
        <v>0</v>
      </c>
      <c r="H161" s="185"/>
      <c r="I161" s="186">
        <f>ROUND(E161*H161,2)</f>
        <v>0</v>
      </c>
      <c r="J161" s="185"/>
      <c r="K161" s="186">
        <f>ROUND(E161*J161,2)</f>
        <v>0</v>
      </c>
      <c r="L161" s="186">
        <v>15</v>
      </c>
      <c r="M161" s="186">
        <f>G161*(1+L161/100)</f>
        <v>0</v>
      </c>
      <c r="N161" s="184">
        <v>0</v>
      </c>
      <c r="O161" s="184">
        <f>ROUND(E161*N161,2)</f>
        <v>0</v>
      </c>
      <c r="P161" s="184">
        <v>2.1299999999999999E-3</v>
      </c>
      <c r="Q161" s="184">
        <f>ROUND(E161*P161,2)</f>
        <v>0.02</v>
      </c>
      <c r="R161" s="186" t="s">
        <v>325</v>
      </c>
      <c r="S161" s="186" t="s">
        <v>156</v>
      </c>
      <c r="T161" s="187" t="s">
        <v>156</v>
      </c>
      <c r="U161" s="160">
        <v>0.17299999999999999</v>
      </c>
      <c r="V161" s="160">
        <f>ROUND(E161*U161,2)</f>
        <v>1.56</v>
      </c>
      <c r="W161" s="160"/>
      <c r="X161" s="160"/>
      <c r="Y161" s="160" t="s">
        <v>157</v>
      </c>
      <c r="Z161" s="150"/>
      <c r="AA161" s="150"/>
      <c r="AB161" s="150"/>
      <c r="AC161" s="150"/>
      <c r="AD161" s="150"/>
      <c r="AE161" s="150"/>
      <c r="AF161" s="150"/>
      <c r="AG161" s="150" t="s">
        <v>158</v>
      </c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</row>
    <row r="162" spans="1:60" outlineLevel="1" x14ac:dyDescent="0.2">
      <c r="A162" s="181">
        <v>68</v>
      </c>
      <c r="B162" s="182" t="s">
        <v>369</v>
      </c>
      <c r="C162" s="192" t="s">
        <v>370</v>
      </c>
      <c r="D162" s="183" t="s">
        <v>154</v>
      </c>
      <c r="E162" s="184">
        <v>1</v>
      </c>
      <c r="F162" s="185"/>
      <c r="G162" s="186">
        <f>ROUND(E162*F162,2)</f>
        <v>0</v>
      </c>
      <c r="H162" s="185"/>
      <c r="I162" s="186">
        <f>ROUND(E162*H162,2)</f>
        <v>0</v>
      </c>
      <c r="J162" s="185"/>
      <c r="K162" s="186">
        <f>ROUND(E162*J162,2)</f>
        <v>0</v>
      </c>
      <c r="L162" s="186">
        <v>15</v>
      </c>
      <c r="M162" s="186">
        <f>G162*(1+L162/100)</f>
        <v>0</v>
      </c>
      <c r="N162" s="184">
        <v>0</v>
      </c>
      <c r="O162" s="184">
        <f>ROUND(E162*N162,2)</f>
        <v>0</v>
      </c>
      <c r="P162" s="184">
        <v>5.11E-3</v>
      </c>
      <c r="Q162" s="184">
        <f>ROUND(E162*P162,2)</f>
        <v>0.01</v>
      </c>
      <c r="R162" s="186" t="s">
        <v>325</v>
      </c>
      <c r="S162" s="186" t="s">
        <v>156</v>
      </c>
      <c r="T162" s="187" t="s">
        <v>156</v>
      </c>
      <c r="U162" s="160">
        <v>8.3000000000000004E-2</v>
      </c>
      <c r="V162" s="160">
        <f>ROUND(E162*U162,2)</f>
        <v>0.08</v>
      </c>
      <c r="W162" s="160"/>
      <c r="X162" s="160"/>
      <c r="Y162" s="160" t="s">
        <v>157</v>
      </c>
      <c r="Z162" s="150"/>
      <c r="AA162" s="150"/>
      <c r="AB162" s="150"/>
      <c r="AC162" s="150"/>
      <c r="AD162" s="150"/>
      <c r="AE162" s="150"/>
      <c r="AF162" s="150"/>
      <c r="AG162" s="150" t="s">
        <v>158</v>
      </c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</row>
    <row r="163" spans="1:60" outlineLevel="1" x14ac:dyDescent="0.2">
      <c r="A163" s="173">
        <v>69</v>
      </c>
      <c r="B163" s="174" t="s">
        <v>371</v>
      </c>
      <c r="C163" s="189" t="s">
        <v>372</v>
      </c>
      <c r="D163" s="175" t="s">
        <v>263</v>
      </c>
      <c r="E163" s="176">
        <v>2.4279999999999999E-2</v>
      </c>
      <c r="F163" s="177"/>
      <c r="G163" s="178">
        <f>ROUND(E163*F163,2)</f>
        <v>0</v>
      </c>
      <c r="H163" s="177"/>
      <c r="I163" s="178">
        <f>ROUND(E163*H163,2)</f>
        <v>0</v>
      </c>
      <c r="J163" s="177"/>
      <c r="K163" s="178">
        <f>ROUND(E163*J163,2)</f>
        <v>0</v>
      </c>
      <c r="L163" s="178">
        <v>15</v>
      </c>
      <c r="M163" s="178">
        <f>G163*(1+L163/100)</f>
        <v>0</v>
      </c>
      <c r="N163" s="176">
        <v>0</v>
      </c>
      <c r="O163" s="176">
        <f>ROUND(E163*N163,2)</f>
        <v>0</v>
      </c>
      <c r="P163" s="176">
        <v>0</v>
      </c>
      <c r="Q163" s="176">
        <f>ROUND(E163*P163,2)</f>
        <v>0</v>
      </c>
      <c r="R163" s="178" t="s">
        <v>325</v>
      </c>
      <c r="S163" s="178" t="s">
        <v>156</v>
      </c>
      <c r="T163" s="179" t="s">
        <v>156</v>
      </c>
      <c r="U163" s="160">
        <v>3.379</v>
      </c>
      <c r="V163" s="160">
        <f>ROUND(E163*U163,2)</f>
        <v>0.08</v>
      </c>
      <c r="W163" s="160"/>
      <c r="X163" s="160"/>
      <c r="Y163" s="160" t="s">
        <v>157</v>
      </c>
      <c r="Z163" s="150"/>
      <c r="AA163" s="150"/>
      <c r="AB163" s="150"/>
      <c r="AC163" s="150"/>
      <c r="AD163" s="150"/>
      <c r="AE163" s="150"/>
      <c r="AF163" s="150"/>
      <c r="AG163" s="150" t="s">
        <v>158</v>
      </c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</row>
    <row r="164" spans="1:60" outlineLevel="2" x14ac:dyDescent="0.2">
      <c r="A164" s="157"/>
      <c r="B164" s="158"/>
      <c r="C164" s="255" t="s">
        <v>373</v>
      </c>
      <c r="D164" s="256"/>
      <c r="E164" s="256"/>
      <c r="F164" s="256"/>
      <c r="G164" s="256"/>
      <c r="H164" s="160"/>
      <c r="I164" s="160"/>
      <c r="J164" s="160"/>
      <c r="K164" s="160"/>
      <c r="L164" s="160"/>
      <c r="M164" s="160"/>
      <c r="N164" s="159"/>
      <c r="O164" s="159"/>
      <c r="P164" s="159"/>
      <c r="Q164" s="159"/>
      <c r="R164" s="160"/>
      <c r="S164" s="160"/>
      <c r="T164" s="160"/>
      <c r="U164" s="160"/>
      <c r="V164" s="160"/>
      <c r="W164" s="160"/>
      <c r="X164" s="160"/>
      <c r="Y164" s="160"/>
      <c r="Z164" s="150"/>
      <c r="AA164" s="150"/>
      <c r="AB164" s="150"/>
      <c r="AC164" s="150"/>
      <c r="AD164" s="150"/>
      <c r="AE164" s="150"/>
      <c r="AF164" s="150"/>
      <c r="AG164" s="150" t="s">
        <v>160</v>
      </c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</row>
    <row r="165" spans="1:60" outlineLevel="2" x14ac:dyDescent="0.2">
      <c r="A165" s="157"/>
      <c r="B165" s="158"/>
      <c r="C165" s="190" t="s">
        <v>374</v>
      </c>
      <c r="D165" s="161"/>
      <c r="E165" s="162">
        <v>0.02</v>
      </c>
      <c r="F165" s="160"/>
      <c r="G165" s="160"/>
      <c r="H165" s="160"/>
      <c r="I165" s="160"/>
      <c r="J165" s="160"/>
      <c r="K165" s="160"/>
      <c r="L165" s="160"/>
      <c r="M165" s="160"/>
      <c r="N165" s="159"/>
      <c r="O165" s="159"/>
      <c r="P165" s="159"/>
      <c r="Q165" s="159"/>
      <c r="R165" s="160"/>
      <c r="S165" s="160"/>
      <c r="T165" s="160"/>
      <c r="U165" s="160"/>
      <c r="V165" s="160"/>
      <c r="W165" s="160"/>
      <c r="X165" s="160"/>
      <c r="Y165" s="160"/>
      <c r="Z165" s="150"/>
      <c r="AA165" s="150"/>
      <c r="AB165" s="150"/>
      <c r="AC165" s="150"/>
      <c r="AD165" s="150"/>
      <c r="AE165" s="150"/>
      <c r="AF165" s="150"/>
      <c r="AG165" s="150" t="s">
        <v>169</v>
      </c>
      <c r="AH165" s="150">
        <v>0</v>
      </c>
      <c r="AI165" s="150"/>
      <c r="AJ165" s="150"/>
      <c r="AK165" s="150"/>
      <c r="AL165" s="150"/>
      <c r="AM165" s="150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0"/>
      <c r="BC165" s="150"/>
      <c r="BD165" s="150"/>
      <c r="BE165" s="150"/>
      <c r="BF165" s="150"/>
      <c r="BG165" s="150"/>
      <c r="BH165" s="150"/>
    </row>
    <row r="166" spans="1:60" ht="22.5" outlineLevel="1" x14ac:dyDescent="0.2">
      <c r="A166" s="173">
        <v>70</v>
      </c>
      <c r="B166" s="174" t="s">
        <v>375</v>
      </c>
      <c r="C166" s="189" t="s">
        <v>376</v>
      </c>
      <c r="D166" s="175" t="s">
        <v>192</v>
      </c>
      <c r="E166" s="176">
        <v>7</v>
      </c>
      <c r="F166" s="177"/>
      <c r="G166" s="178">
        <f>ROUND(E166*F166,2)</f>
        <v>0</v>
      </c>
      <c r="H166" s="177"/>
      <c r="I166" s="178">
        <f>ROUND(E166*H166,2)</f>
        <v>0</v>
      </c>
      <c r="J166" s="177"/>
      <c r="K166" s="178">
        <f>ROUND(E166*J166,2)</f>
        <v>0</v>
      </c>
      <c r="L166" s="178">
        <v>15</v>
      </c>
      <c r="M166" s="178">
        <f>G166*(1+L166/100)</f>
        <v>0</v>
      </c>
      <c r="N166" s="176">
        <v>5.1799999999999997E-3</v>
      </c>
      <c r="O166" s="176">
        <f>ROUND(E166*N166,2)</f>
        <v>0.04</v>
      </c>
      <c r="P166" s="176">
        <v>0</v>
      </c>
      <c r="Q166" s="176">
        <f>ROUND(E166*P166,2)</f>
        <v>0</v>
      </c>
      <c r="R166" s="178" t="s">
        <v>325</v>
      </c>
      <c r="S166" s="178" t="s">
        <v>156</v>
      </c>
      <c r="T166" s="179" t="s">
        <v>156</v>
      </c>
      <c r="U166" s="160">
        <v>0.63429999999999997</v>
      </c>
      <c r="V166" s="160">
        <f>ROUND(E166*U166,2)</f>
        <v>4.4400000000000004</v>
      </c>
      <c r="W166" s="160"/>
      <c r="X166" s="160"/>
      <c r="Y166" s="160" t="s">
        <v>157</v>
      </c>
      <c r="Z166" s="150"/>
      <c r="AA166" s="150"/>
      <c r="AB166" s="150"/>
      <c r="AC166" s="150"/>
      <c r="AD166" s="150"/>
      <c r="AE166" s="150"/>
      <c r="AF166" s="150"/>
      <c r="AG166" s="150" t="s">
        <v>158</v>
      </c>
      <c r="AH166" s="150"/>
      <c r="AI166" s="150"/>
      <c r="AJ166" s="150"/>
      <c r="AK166" s="150"/>
      <c r="AL166" s="150"/>
      <c r="AM166" s="150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0"/>
      <c r="BC166" s="150"/>
      <c r="BD166" s="150"/>
      <c r="BE166" s="150"/>
      <c r="BF166" s="150"/>
      <c r="BG166" s="150"/>
      <c r="BH166" s="150"/>
    </row>
    <row r="167" spans="1:60" outlineLevel="2" x14ac:dyDescent="0.2">
      <c r="A167" s="157"/>
      <c r="B167" s="158"/>
      <c r="C167" s="255" t="s">
        <v>377</v>
      </c>
      <c r="D167" s="256"/>
      <c r="E167" s="256"/>
      <c r="F167" s="256"/>
      <c r="G167" s="256"/>
      <c r="H167" s="160"/>
      <c r="I167" s="160"/>
      <c r="J167" s="160"/>
      <c r="K167" s="160"/>
      <c r="L167" s="160"/>
      <c r="M167" s="160"/>
      <c r="N167" s="159"/>
      <c r="O167" s="159"/>
      <c r="P167" s="159"/>
      <c r="Q167" s="159"/>
      <c r="R167" s="160"/>
      <c r="S167" s="160"/>
      <c r="T167" s="160"/>
      <c r="U167" s="160"/>
      <c r="V167" s="160"/>
      <c r="W167" s="160"/>
      <c r="X167" s="160"/>
      <c r="Y167" s="160"/>
      <c r="Z167" s="150"/>
      <c r="AA167" s="150"/>
      <c r="AB167" s="150"/>
      <c r="AC167" s="150"/>
      <c r="AD167" s="150"/>
      <c r="AE167" s="150"/>
      <c r="AF167" s="150"/>
      <c r="AG167" s="150" t="s">
        <v>160</v>
      </c>
      <c r="AH167" s="150"/>
      <c r="AI167" s="150"/>
      <c r="AJ167" s="150"/>
      <c r="AK167" s="150"/>
      <c r="AL167" s="150"/>
      <c r="AM167" s="150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0"/>
      <c r="BC167" s="150"/>
      <c r="BD167" s="150"/>
      <c r="BE167" s="150"/>
      <c r="BF167" s="150"/>
      <c r="BG167" s="150"/>
      <c r="BH167" s="150"/>
    </row>
    <row r="168" spans="1:60" outlineLevel="1" x14ac:dyDescent="0.2">
      <c r="A168" s="181">
        <v>71</v>
      </c>
      <c r="B168" s="182" t="s">
        <v>378</v>
      </c>
      <c r="C168" s="192" t="s">
        <v>379</v>
      </c>
      <c r="D168" s="183" t="s">
        <v>154</v>
      </c>
      <c r="E168" s="184">
        <v>2</v>
      </c>
      <c r="F168" s="185"/>
      <c r="G168" s="186">
        <f t="shared" ref="G168:G181" si="0">ROUND(E168*F168,2)</f>
        <v>0</v>
      </c>
      <c r="H168" s="185"/>
      <c r="I168" s="186">
        <f t="shared" ref="I168:I181" si="1">ROUND(E168*H168,2)</f>
        <v>0</v>
      </c>
      <c r="J168" s="185"/>
      <c r="K168" s="186">
        <f t="shared" ref="K168:K181" si="2">ROUND(E168*J168,2)</f>
        <v>0</v>
      </c>
      <c r="L168" s="186">
        <v>15</v>
      </c>
      <c r="M168" s="186">
        <f t="shared" ref="M168:M181" si="3">G168*(1+L168/100)</f>
        <v>0</v>
      </c>
      <c r="N168" s="184">
        <v>0</v>
      </c>
      <c r="O168" s="184">
        <f t="shared" ref="O168:O181" si="4">ROUND(E168*N168,2)</f>
        <v>0</v>
      </c>
      <c r="P168" s="184">
        <v>0</v>
      </c>
      <c r="Q168" s="184">
        <f t="shared" ref="Q168:Q181" si="5">ROUND(E168*P168,2)</f>
        <v>0</v>
      </c>
      <c r="R168" s="186" t="s">
        <v>325</v>
      </c>
      <c r="S168" s="186" t="s">
        <v>156</v>
      </c>
      <c r="T168" s="187" t="s">
        <v>156</v>
      </c>
      <c r="U168" s="160">
        <v>0.42499999999999999</v>
      </c>
      <c r="V168" s="160">
        <f t="shared" ref="V168:V181" si="6">ROUND(E168*U168,2)</f>
        <v>0.85</v>
      </c>
      <c r="W168" s="160"/>
      <c r="X168" s="160"/>
      <c r="Y168" s="160" t="s">
        <v>157</v>
      </c>
      <c r="Z168" s="150"/>
      <c r="AA168" s="150"/>
      <c r="AB168" s="150"/>
      <c r="AC168" s="150"/>
      <c r="AD168" s="150"/>
      <c r="AE168" s="150"/>
      <c r="AF168" s="150"/>
      <c r="AG168" s="150" t="s">
        <v>158</v>
      </c>
      <c r="AH168" s="150"/>
      <c r="AI168" s="150"/>
      <c r="AJ168" s="150"/>
      <c r="AK168" s="150"/>
      <c r="AL168" s="150"/>
      <c r="AM168" s="150"/>
      <c r="AN168" s="150"/>
      <c r="AO168" s="150"/>
      <c r="AP168" s="150"/>
      <c r="AQ168" s="150"/>
      <c r="AR168" s="150"/>
      <c r="AS168" s="150"/>
      <c r="AT168" s="150"/>
      <c r="AU168" s="150"/>
      <c r="AV168" s="150"/>
      <c r="AW168" s="150"/>
      <c r="AX168" s="150"/>
      <c r="AY168" s="150"/>
      <c r="AZ168" s="150"/>
      <c r="BA168" s="150"/>
      <c r="BB168" s="150"/>
      <c r="BC168" s="150"/>
      <c r="BD168" s="150"/>
      <c r="BE168" s="150"/>
      <c r="BF168" s="150"/>
      <c r="BG168" s="150"/>
      <c r="BH168" s="150"/>
    </row>
    <row r="169" spans="1:60" ht="22.5" outlineLevel="1" x14ac:dyDescent="0.2">
      <c r="A169" s="181">
        <v>72</v>
      </c>
      <c r="B169" s="182" t="s">
        <v>380</v>
      </c>
      <c r="C169" s="192" t="s">
        <v>381</v>
      </c>
      <c r="D169" s="183" t="s">
        <v>154</v>
      </c>
      <c r="E169" s="184">
        <v>1</v>
      </c>
      <c r="F169" s="185"/>
      <c r="G169" s="186">
        <f t="shared" si="0"/>
        <v>0</v>
      </c>
      <c r="H169" s="185"/>
      <c r="I169" s="186">
        <f t="shared" si="1"/>
        <v>0</v>
      </c>
      <c r="J169" s="185"/>
      <c r="K169" s="186">
        <f t="shared" si="2"/>
        <v>0</v>
      </c>
      <c r="L169" s="186">
        <v>15</v>
      </c>
      <c r="M169" s="186">
        <f t="shared" si="3"/>
        <v>0</v>
      </c>
      <c r="N169" s="184">
        <v>1.9000000000000001E-4</v>
      </c>
      <c r="O169" s="184">
        <f t="shared" si="4"/>
        <v>0</v>
      </c>
      <c r="P169" s="184">
        <v>0</v>
      </c>
      <c r="Q169" s="184">
        <f t="shared" si="5"/>
        <v>0</v>
      </c>
      <c r="R169" s="186" t="s">
        <v>325</v>
      </c>
      <c r="S169" s="186" t="s">
        <v>156</v>
      </c>
      <c r="T169" s="187" t="s">
        <v>156</v>
      </c>
      <c r="U169" s="160">
        <v>8.3000000000000004E-2</v>
      </c>
      <c r="V169" s="160">
        <f t="shared" si="6"/>
        <v>0.08</v>
      </c>
      <c r="W169" s="160"/>
      <c r="X169" s="160"/>
      <c r="Y169" s="160" t="s">
        <v>157</v>
      </c>
      <c r="Z169" s="150"/>
      <c r="AA169" s="150"/>
      <c r="AB169" s="150"/>
      <c r="AC169" s="150"/>
      <c r="AD169" s="150"/>
      <c r="AE169" s="150"/>
      <c r="AF169" s="150"/>
      <c r="AG169" s="150" t="s">
        <v>158</v>
      </c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50"/>
      <c r="AW169" s="150"/>
      <c r="AX169" s="150"/>
      <c r="AY169" s="150"/>
      <c r="AZ169" s="150"/>
      <c r="BA169" s="150"/>
      <c r="BB169" s="150"/>
      <c r="BC169" s="150"/>
      <c r="BD169" s="150"/>
      <c r="BE169" s="150"/>
      <c r="BF169" s="150"/>
      <c r="BG169" s="150"/>
      <c r="BH169" s="150"/>
    </row>
    <row r="170" spans="1:60" ht="22.5" outlineLevel="1" x14ac:dyDescent="0.2">
      <c r="A170" s="181">
        <v>73</v>
      </c>
      <c r="B170" s="182" t="s">
        <v>382</v>
      </c>
      <c r="C170" s="192" t="s">
        <v>383</v>
      </c>
      <c r="D170" s="183" t="s">
        <v>154</v>
      </c>
      <c r="E170" s="184">
        <v>2</v>
      </c>
      <c r="F170" s="185"/>
      <c r="G170" s="186">
        <f t="shared" si="0"/>
        <v>0</v>
      </c>
      <c r="H170" s="185"/>
      <c r="I170" s="186">
        <f t="shared" si="1"/>
        <v>0</v>
      </c>
      <c r="J170" s="185"/>
      <c r="K170" s="186">
        <f t="shared" si="2"/>
        <v>0</v>
      </c>
      <c r="L170" s="186">
        <v>15</v>
      </c>
      <c r="M170" s="186">
        <f t="shared" si="3"/>
        <v>0</v>
      </c>
      <c r="N170" s="184">
        <v>1.2999999999999999E-4</v>
      </c>
      <c r="O170" s="184">
        <f t="shared" si="4"/>
        <v>0</v>
      </c>
      <c r="P170" s="184">
        <v>0</v>
      </c>
      <c r="Q170" s="184">
        <f t="shared" si="5"/>
        <v>0</v>
      </c>
      <c r="R170" s="186" t="s">
        <v>325</v>
      </c>
      <c r="S170" s="186" t="s">
        <v>156</v>
      </c>
      <c r="T170" s="187" t="s">
        <v>156</v>
      </c>
      <c r="U170" s="160">
        <v>8.3000000000000004E-2</v>
      </c>
      <c r="V170" s="160">
        <f t="shared" si="6"/>
        <v>0.17</v>
      </c>
      <c r="W170" s="160"/>
      <c r="X170" s="160"/>
      <c r="Y170" s="160" t="s">
        <v>157</v>
      </c>
      <c r="Z170" s="150"/>
      <c r="AA170" s="150"/>
      <c r="AB170" s="150"/>
      <c r="AC170" s="150"/>
      <c r="AD170" s="150"/>
      <c r="AE170" s="150"/>
      <c r="AF170" s="150"/>
      <c r="AG170" s="150" t="s">
        <v>158</v>
      </c>
      <c r="AH170" s="150"/>
      <c r="AI170" s="150"/>
      <c r="AJ170" s="150"/>
      <c r="AK170" s="150"/>
      <c r="AL170" s="150"/>
      <c r="AM170" s="150"/>
      <c r="AN170" s="150"/>
      <c r="AO170" s="150"/>
      <c r="AP170" s="150"/>
      <c r="AQ170" s="150"/>
      <c r="AR170" s="150"/>
      <c r="AS170" s="150"/>
      <c r="AT170" s="150"/>
      <c r="AU170" s="150"/>
      <c r="AV170" s="150"/>
      <c r="AW170" s="150"/>
      <c r="AX170" s="150"/>
      <c r="AY170" s="150"/>
      <c r="AZ170" s="150"/>
      <c r="BA170" s="150"/>
      <c r="BB170" s="150"/>
      <c r="BC170" s="150"/>
      <c r="BD170" s="150"/>
      <c r="BE170" s="150"/>
      <c r="BF170" s="150"/>
      <c r="BG170" s="150"/>
      <c r="BH170" s="150"/>
    </row>
    <row r="171" spans="1:60" outlineLevel="1" x14ac:dyDescent="0.2">
      <c r="A171" s="181">
        <v>74</v>
      </c>
      <c r="B171" s="182" t="s">
        <v>384</v>
      </c>
      <c r="C171" s="192" t="s">
        <v>385</v>
      </c>
      <c r="D171" s="183" t="s">
        <v>154</v>
      </c>
      <c r="E171" s="184">
        <v>4</v>
      </c>
      <c r="F171" s="185"/>
      <c r="G171" s="186">
        <f t="shared" si="0"/>
        <v>0</v>
      </c>
      <c r="H171" s="185"/>
      <c r="I171" s="186">
        <f t="shared" si="1"/>
        <v>0</v>
      </c>
      <c r="J171" s="185"/>
      <c r="K171" s="186">
        <f t="shared" si="2"/>
        <v>0</v>
      </c>
      <c r="L171" s="186">
        <v>15</v>
      </c>
      <c r="M171" s="186">
        <f t="shared" si="3"/>
        <v>0</v>
      </c>
      <c r="N171" s="184">
        <v>2.0000000000000001E-4</v>
      </c>
      <c r="O171" s="184">
        <f t="shared" si="4"/>
        <v>0</v>
      </c>
      <c r="P171" s="184">
        <v>0</v>
      </c>
      <c r="Q171" s="184">
        <f t="shared" si="5"/>
        <v>0</v>
      </c>
      <c r="R171" s="186" t="s">
        <v>325</v>
      </c>
      <c r="S171" s="186" t="s">
        <v>156</v>
      </c>
      <c r="T171" s="187" t="s">
        <v>156</v>
      </c>
      <c r="U171" s="160">
        <v>0.20699999999999999</v>
      </c>
      <c r="V171" s="160">
        <f t="shared" si="6"/>
        <v>0.83</v>
      </c>
      <c r="W171" s="160"/>
      <c r="X171" s="160"/>
      <c r="Y171" s="160" t="s">
        <v>157</v>
      </c>
      <c r="Z171" s="150"/>
      <c r="AA171" s="150"/>
      <c r="AB171" s="150"/>
      <c r="AC171" s="150"/>
      <c r="AD171" s="150"/>
      <c r="AE171" s="150"/>
      <c r="AF171" s="150"/>
      <c r="AG171" s="150" t="s">
        <v>158</v>
      </c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150"/>
      <c r="AR171" s="150"/>
      <c r="AS171" s="150"/>
      <c r="AT171" s="150"/>
      <c r="AU171" s="150"/>
      <c r="AV171" s="150"/>
      <c r="AW171" s="150"/>
      <c r="AX171" s="150"/>
      <c r="AY171" s="150"/>
      <c r="AZ171" s="150"/>
      <c r="BA171" s="150"/>
      <c r="BB171" s="150"/>
      <c r="BC171" s="150"/>
      <c r="BD171" s="150"/>
      <c r="BE171" s="150"/>
      <c r="BF171" s="150"/>
      <c r="BG171" s="150"/>
      <c r="BH171" s="150"/>
    </row>
    <row r="172" spans="1:60" ht="22.5" outlineLevel="1" x14ac:dyDescent="0.2">
      <c r="A172" s="181">
        <v>75</v>
      </c>
      <c r="B172" s="182" t="s">
        <v>386</v>
      </c>
      <c r="C172" s="192" t="s">
        <v>387</v>
      </c>
      <c r="D172" s="183" t="s">
        <v>154</v>
      </c>
      <c r="E172" s="184">
        <v>1</v>
      </c>
      <c r="F172" s="185"/>
      <c r="G172" s="186">
        <f t="shared" si="0"/>
        <v>0</v>
      </c>
      <c r="H172" s="185"/>
      <c r="I172" s="186">
        <f t="shared" si="1"/>
        <v>0</v>
      </c>
      <c r="J172" s="185"/>
      <c r="K172" s="186">
        <f t="shared" si="2"/>
        <v>0</v>
      </c>
      <c r="L172" s="186">
        <v>15</v>
      </c>
      <c r="M172" s="186">
        <f t="shared" si="3"/>
        <v>0</v>
      </c>
      <c r="N172" s="184">
        <v>3.8000000000000002E-4</v>
      </c>
      <c r="O172" s="184">
        <f t="shared" si="4"/>
        <v>0</v>
      </c>
      <c r="P172" s="184">
        <v>0</v>
      </c>
      <c r="Q172" s="184">
        <f t="shared" si="5"/>
        <v>0</v>
      </c>
      <c r="R172" s="186" t="s">
        <v>325</v>
      </c>
      <c r="S172" s="186" t="s">
        <v>156</v>
      </c>
      <c r="T172" s="187" t="s">
        <v>156</v>
      </c>
      <c r="U172" s="160">
        <v>0.20699999999999999</v>
      </c>
      <c r="V172" s="160">
        <f t="shared" si="6"/>
        <v>0.21</v>
      </c>
      <c r="W172" s="160"/>
      <c r="X172" s="160"/>
      <c r="Y172" s="160" t="s">
        <v>157</v>
      </c>
      <c r="Z172" s="150"/>
      <c r="AA172" s="150"/>
      <c r="AB172" s="150"/>
      <c r="AC172" s="150"/>
      <c r="AD172" s="150"/>
      <c r="AE172" s="150"/>
      <c r="AF172" s="150"/>
      <c r="AG172" s="150" t="s">
        <v>158</v>
      </c>
      <c r="AH172" s="150"/>
      <c r="AI172" s="150"/>
      <c r="AJ172" s="150"/>
      <c r="AK172" s="150"/>
      <c r="AL172" s="150"/>
      <c r="AM172" s="150"/>
      <c r="AN172" s="150"/>
      <c r="AO172" s="150"/>
      <c r="AP172" s="150"/>
      <c r="AQ172" s="150"/>
      <c r="AR172" s="150"/>
      <c r="AS172" s="150"/>
      <c r="AT172" s="150"/>
      <c r="AU172" s="150"/>
      <c r="AV172" s="150"/>
      <c r="AW172" s="150"/>
      <c r="AX172" s="150"/>
      <c r="AY172" s="150"/>
      <c r="AZ172" s="150"/>
      <c r="BA172" s="150"/>
      <c r="BB172" s="150"/>
      <c r="BC172" s="150"/>
      <c r="BD172" s="150"/>
      <c r="BE172" s="150"/>
      <c r="BF172" s="150"/>
      <c r="BG172" s="150"/>
      <c r="BH172" s="150"/>
    </row>
    <row r="173" spans="1:60" outlineLevel="1" x14ac:dyDescent="0.2">
      <c r="A173" s="181">
        <v>76</v>
      </c>
      <c r="B173" s="182" t="s">
        <v>388</v>
      </c>
      <c r="C173" s="192" t="s">
        <v>389</v>
      </c>
      <c r="D173" s="183" t="s">
        <v>154</v>
      </c>
      <c r="E173" s="184">
        <v>1</v>
      </c>
      <c r="F173" s="185"/>
      <c r="G173" s="186">
        <f t="shared" si="0"/>
        <v>0</v>
      </c>
      <c r="H173" s="185"/>
      <c r="I173" s="186">
        <f t="shared" si="1"/>
        <v>0</v>
      </c>
      <c r="J173" s="185"/>
      <c r="K173" s="186">
        <f t="shared" si="2"/>
        <v>0</v>
      </c>
      <c r="L173" s="186">
        <v>15</v>
      </c>
      <c r="M173" s="186">
        <f t="shared" si="3"/>
        <v>0</v>
      </c>
      <c r="N173" s="184">
        <v>1.9400000000000001E-3</v>
      </c>
      <c r="O173" s="184">
        <f t="shared" si="4"/>
        <v>0</v>
      </c>
      <c r="P173" s="184">
        <v>0</v>
      </c>
      <c r="Q173" s="184">
        <f t="shared" si="5"/>
        <v>0</v>
      </c>
      <c r="R173" s="186" t="s">
        <v>325</v>
      </c>
      <c r="S173" s="186" t="s">
        <v>156</v>
      </c>
      <c r="T173" s="187" t="s">
        <v>156</v>
      </c>
      <c r="U173" s="160">
        <v>0.39300000000000002</v>
      </c>
      <c r="V173" s="160">
        <f t="shared" si="6"/>
        <v>0.39</v>
      </c>
      <c r="W173" s="160"/>
      <c r="X173" s="160"/>
      <c r="Y173" s="160" t="s">
        <v>157</v>
      </c>
      <c r="Z173" s="150"/>
      <c r="AA173" s="150"/>
      <c r="AB173" s="150"/>
      <c r="AC173" s="150"/>
      <c r="AD173" s="150"/>
      <c r="AE173" s="150"/>
      <c r="AF173" s="150"/>
      <c r="AG173" s="150" t="s">
        <v>158</v>
      </c>
      <c r="AH173" s="150"/>
      <c r="AI173" s="150"/>
      <c r="AJ173" s="150"/>
      <c r="AK173" s="150"/>
      <c r="AL173" s="150"/>
      <c r="AM173" s="150"/>
      <c r="AN173" s="150"/>
      <c r="AO173" s="150"/>
      <c r="AP173" s="150"/>
      <c r="AQ173" s="150"/>
      <c r="AR173" s="150"/>
      <c r="AS173" s="150"/>
      <c r="AT173" s="150"/>
      <c r="AU173" s="150"/>
      <c r="AV173" s="150"/>
      <c r="AW173" s="150"/>
      <c r="AX173" s="150"/>
      <c r="AY173" s="150"/>
      <c r="AZ173" s="150"/>
      <c r="BA173" s="150"/>
      <c r="BB173" s="150"/>
      <c r="BC173" s="150"/>
      <c r="BD173" s="150"/>
      <c r="BE173" s="150"/>
      <c r="BF173" s="150"/>
      <c r="BG173" s="150"/>
      <c r="BH173" s="150"/>
    </row>
    <row r="174" spans="1:60" outlineLevel="1" x14ac:dyDescent="0.2">
      <c r="A174" s="181">
        <v>77</v>
      </c>
      <c r="B174" s="182" t="s">
        <v>390</v>
      </c>
      <c r="C174" s="192" t="s">
        <v>391</v>
      </c>
      <c r="D174" s="183" t="s">
        <v>192</v>
      </c>
      <c r="E174" s="184">
        <v>6</v>
      </c>
      <c r="F174" s="185"/>
      <c r="G174" s="186">
        <f t="shared" si="0"/>
        <v>0</v>
      </c>
      <c r="H174" s="185"/>
      <c r="I174" s="186">
        <f t="shared" si="1"/>
        <v>0</v>
      </c>
      <c r="J174" s="185"/>
      <c r="K174" s="186">
        <f t="shared" si="2"/>
        <v>0</v>
      </c>
      <c r="L174" s="186">
        <v>15</v>
      </c>
      <c r="M174" s="186">
        <f t="shared" si="3"/>
        <v>0</v>
      </c>
      <c r="N174" s="184">
        <v>5.1000000000000004E-4</v>
      </c>
      <c r="O174" s="184">
        <f t="shared" si="4"/>
        <v>0</v>
      </c>
      <c r="P174" s="184">
        <v>0</v>
      </c>
      <c r="Q174" s="184">
        <f t="shared" si="5"/>
        <v>0</v>
      </c>
      <c r="R174" s="186" t="s">
        <v>392</v>
      </c>
      <c r="S174" s="186" t="s">
        <v>156</v>
      </c>
      <c r="T174" s="187" t="s">
        <v>156</v>
      </c>
      <c r="U174" s="160">
        <v>3.1E-2</v>
      </c>
      <c r="V174" s="160">
        <f t="shared" si="6"/>
        <v>0.19</v>
      </c>
      <c r="W174" s="160"/>
      <c r="X174" s="160"/>
      <c r="Y174" s="160" t="s">
        <v>157</v>
      </c>
      <c r="Z174" s="150"/>
      <c r="AA174" s="150"/>
      <c r="AB174" s="150"/>
      <c r="AC174" s="150"/>
      <c r="AD174" s="150"/>
      <c r="AE174" s="150"/>
      <c r="AF174" s="150"/>
      <c r="AG174" s="150" t="s">
        <v>158</v>
      </c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0"/>
      <c r="AX174" s="150"/>
      <c r="AY174" s="150"/>
      <c r="AZ174" s="150"/>
      <c r="BA174" s="150"/>
      <c r="BB174" s="150"/>
      <c r="BC174" s="150"/>
      <c r="BD174" s="150"/>
      <c r="BE174" s="150"/>
      <c r="BF174" s="150"/>
      <c r="BG174" s="150"/>
      <c r="BH174" s="150"/>
    </row>
    <row r="175" spans="1:60" outlineLevel="1" x14ac:dyDescent="0.2">
      <c r="A175" s="181">
        <v>78</v>
      </c>
      <c r="B175" s="182" t="s">
        <v>393</v>
      </c>
      <c r="C175" s="192" t="s">
        <v>394</v>
      </c>
      <c r="D175" s="183" t="s">
        <v>154</v>
      </c>
      <c r="E175" s="184">
        <v>1</v>
      </c>
      <c r="F175" s="185"/>
      <c r="G175" s="186">
        <f t="shared" si="0"/>
        <v>0</v>
      </c>
      <c r="H175" s="185"/>
      <c r="I175" s="186">
        <f t="shared" si="1"/>
        <v>0</v>
      </c>
      <c r="J175" s="185"/>
      <c r="K175" s="186">
        <f t="shared" si="2"/>
        <v>0</v>
      </c>
      <c r="L175" s="186">
        <v>15</v>
      </c>
      <c r="M175" s="186">
        <f t="shared" si="3"/>
        <v>0</v>
      </c>
      <c r="N175" s="184">
        <v>0</v>
      </c>
      <c r="O175" s="184">
        <f t="shared" si="4"/>
        <v>0</v>
      </c>
      <c r="P175" s="184">
        <v>0</v>
      </c>
      <c r="Q175" s="184">
        <f t="shared" si="5"/>
        <v>0</v>
      </c>
      <c r="R175" s="186" t="s">
        <v>325</v>
      </c>
      <c r="S175" s="186" t="s">
        <v>156</v>
      </c>
      <c r="T175" s="187" t="s">
        <v>156</v>
      </c>
      <c r="U175" s="160">
        <v>0.20699999999999999</v>
      </c>
      <c r="V175" s="160">
        <f t="shared" si="6"/>
        <v>0.21</v>
      </c>
      <c r="W175" s="160"/>
      <c r="X175" s="160"/>
      <c r="Y175" s="160" t="s">
        <v>157</v>
      </c>
      <c r="Z175" s="150"/>
      <c r="AA175" s="150"/>
      <c r="AB175" s="150"/>
      <c r="AC175" s="150"/>
      <c r="AD175" s="150"/>
      <c r="AE175" s="150"/>
      <c r="AF175" s="150"/>
      <c r="AG175" s="150" t="s">
        <v>158</v>
      </c>
      <c r="AH175" s="150"/>
      <c r="AI175" s="150"/>
      <c r="AJ175" s="150"/>
      <c r="AK175" s="150"/>
      <c r="AL175" s="150"/>
      <c r="AM175" s="150"/>
      <c r="AN175" s="150"/>
      <c r="AO175" s="150"/>
      <c r="AP175" s="150"/>
      <c r="AQ175" s="150"/>
      <c r="AR175" s="150"/>
      <c r="AS175" s="150"/>
      <c r="AT175" s="150"/>
      <c r="AU175" s="150"/>
      <c r="AV175" s="150"/>
      <c r="AW175" s="150"/>
      <c r="AX175" s="150"/>
      <c r="AY175" s="150"/>
      <c r="AZ175" s="150"/>
      <c r="BA175" s="150"/>
      <c r="BB175" s="150"/>
      <c r="BC175" s="150"/>
      <c r="BD175" s="150"/>
      <c r="BE175" s="150"/>
      <c r="BF175" s="150"/>
      <c r="BG175" s="150"/>
      <c r="BH175" s="150"/>
    </row>
    <row r="176" spans="1:60" outlineLevel="1" x14ac:dyDescent="0.2">
      <c r="A176" s="181">
        <v>79</v>
      </c>
      <c r="B176" s="182" t="s">
        <v>395</v>
      </c>
      <c r="C176" s="192" t="s">
        <v>396</v>
      </c>
      <c r="D176" s="183" t="s">
        <v>154</v>
      </c>
      <c r="E176" s="184">
        <v>1</v>
      </c>
      <c r="F176" s="185"/>
      <c r="G176" s="186">
        <f t="shared" si="0"/>
        <v>0</v>
      </c>
      <c r="H176" s="185"/>
      <c r="I176" s="186">
        <f t="shared" si="1"/>
        <v>0</v>
      </c>
      <c r="J176" s="185"/>
      <c r="K176" s="186">
        <f t="shared" si="2"/>
        <v>0</v>
      </c>
      <c r="L176" s="186">
        <v>15</v>
      </c>
      <c r="M176" s="186">
        <f t="shared" si="3"/>
        <v>0</v>
      </c>
      <c r="N176" s="184">
        <v>2.5200000000000001E-3</v>
      </c>
      <c r="O176" s="184">
        <f t="shared" si="4"/>
        <v>0</v>
      </c>
      <c r="P176" s="184">
        <v>0</v>
      </c>
      <c r="Q176" s="184">
        <f t="shared" si="5"/>
        <v>0</v>
      </c>
      <c r="R176" s="186" t="s">
        <v>392</v>
      </c>
      <c r="S176" s="186" t="s">
        <v>156</v>
      </c>
      <c r="T176" s="187" t="s">
        <v>156</v>
      </c>
      <c r="U176" s="160">
        <v>0.433</v>
      </c>
      <c r="V176" s="160">
        <f t="shared" si="6"/>
        <v>0.43</v>
      </c>
      <c r="W176" s="160"/>
      <c r="X176" s="160"/>
      <c r="Y176" s="160" t="s">
        <v>157</v>
      </c>
      <c r="Z176" s="150"/>
      <c r="AA176" s="150"/>
      <c r="AB176" s="150"/>
      <c r="AC176" s="150"/>
      <c r="AD176" s="150"/>
      <c r="AE176" s="150"/>
      <c r="AF176" s="150"/>
      <c r="AG176" s="150" t="s">
        <v>158</v>
      </c>
      <c r="AH176" s="150"/>
      <c r="AI176" s="150"/>
      <c r="AJ176" s="150"/>
      <c r="AK176" s="150"/>
      <c r="AL176" s="150"/>
      <c r="AM176" s="150"/>
      <c r="AN176" s="150"/>
      <c r="AO176" s="150"/>
      <c r="AP176" s="150"/>
      <c r="AQ176" s="150"/>
      <c r="AR176" s="150"/>
      <c r="AS176" s="150"/>
      <c r="AT176" s="150"/>
      <c r="AU176" s="150"/>
      <c r="AV176" s="150"/>
      <c r="AW176" s="150"/>
      <c r="AX176" s="150"/>
      <c r="AY176" s="150"/>
      <c r="AZ176" s="150"/>
      <c r="BA176" s="150"/>
      <c r="BB176" s="150"/>
      <c r="BC176" s="150"/>
      <c r="BD176" s="150"/>
      <c r="BE176" s="150"/>
      <c r="BF176" s="150"/>
      <c r="BG176" s="150"/>
      <c r="BH176" s="150"/>
    </row>
    <row r="177" spans="1:60" outlineLevel="1" x14ac:dyDescent="0.2">
      <c r="A177" s="181">
        <v>80</v>
      </c>
      <c r="B177" s="182" t="s">
        <v>397</v>
      </c>
      <c r="C177" s="192" t="s">
        <v>398</v>
      </c>
      <c r="D177" s="183" t="s">
        <v>154</v>
      </c>
      <c r="E177" s="184">
        <v>6</v>
      </c>
      <c r="F177" s="185"/>
      <c r="G177" s="186">
        <f t="shared" si="0"/>
        <v>0</v>
      </c>
      <c r="H177" s="185"/>
      <c r="I177" s="186">
        <f t="shared" si="1"/>
        <v>0</v>
      </c>
      <c r="J177" s="185"/>
      <c r="K177" s="186">
        <f t="shared" si="2"/>
        <v>0</v>
      </c>
      <c r="L177" s="186">
        <v>15</v>
      </c>
      <c r="M177" s="186">
        <f t="shared" si="3"/>
        <v>0</v>
      </c>
      <c r="N177" s="184">
        <v>8.0000000000000004E-4</v>
      </c>
      <c r="O177" s="184">
        <f t="shared" si="4"/>
        <v>0</v>
      </c>
      <c r="P177" s="184">
        <v>0</v>
      </c>
      <c r="Q177" s="184">
        <f t="shared" si="5"/>
        <v>0</v>
      </c>
      <c r="R177" s="186"/>
      <c r="S177" s="186" t="s">
        <v>259</v>
      </c>
      <c r="T177" s="187" t="s">
        <v>226</v>
      </c>
      <c r="U177" s="160">
        <v>0</v>
      </c>
      <c r="V177" s="160">
        <f t="shared" si="6"/>
        <v>0</v>
      </c>
      <c r="W177" s="160"/>
      <c r="X177" s="160"/>
      <c r="Y177" s="160" t="s">
        <v>157</v>
      </c>
      <c r="Z177" s="150"/>
      <c r="AA177" s="150"/>
      <c r="AB177" s="150"/>
      <c r="AC177" s="150"/>
      <c r="AD177" s="150"/>
      <c r="AE177" s="150"/>
      <c r="AF177" s="150"/>
      <c r="AG177" s="150" t="s">
        <v>158</v>
      </c>
      <c r="AH177" s="150"/>
      <c r="AI177" s="150"/>
      <c r="AJ177" s="150"/>
      <c r="AK177" s="150"/>
      <c r="AL177" s="150"/>
      <c r="AM177" s="150"/>
      <c r="AN177" s="150"/>
      <c r="AO177" s="150"/>
      <c r="AP177" s="150"/>
      <c r="AQ177" s="150"/>
      <c r="AR177" s="150"/>
      <c r="AS177" s="150"/>
      <c r="AT177" s="150"/>
      <c r="AU177" s="150"/>
      <c r="AV177" s="150"/>
      <c r="AW177" s="150"/>
      <c r="AX177" s="150"/>
      <c r="AY177" s="150"/>
      <c r="AZ177" s="150"/>
      <c r="BA177" s="150"/>
      <c r="BB177" s="150"/>
      <c r="BC177" s="150"/>
      <c r="BD177" s="150"/>
      <c r="BE177" s="150"/>
      <c r="BF177" s="150"/>
      <c r="BG177" s="150"/>
      <c r="BH177" s="150"/>
    </row>
    <row r="178" spans="1:60" outlineLevel="1" x14ac:dyDescent="0.2">
      <c r="A178" s="181">
        <v>81</v>
      </c>
      <c r="B178" s="182" t="s">
        <v>399</v>
      </c>
      <c r="C178" s="192" t="s">
        <v>400</v>
      </c>
      <c r="D178" s="183" t="s">
        <v>401</v>
      </c>
      <c r="E178" s="184">
        <v>1.5</v>
      </c>
      <c r="F178" s="185"/>
      <c r="G178" s="186">
        <f t="shared" si="0"/>
        <v>0</v>
      </c>
      <c r="H178" s="185"/>
      <c r="I178" s="186">
        <f t="shared" si="1"/>
        <v>0</v>
      </c>
      <c r="J178" s="185"/>
      <c r="K178" s="186">
        <f t="shared" si="2"/>
        <v>0</v>
      </c>
      <c r="L178" s="186">
        <v>15</v>
      </c>
      <c r="M178" s="186">
        <f t="shared" si="3"/>
        <v>0</v>
      </c>
      <c r="N178" s="184">
        <v>1E-3</v>
      </c>
      <c r="O178" s="184">
        <f t="shared" si="4"/>
        <v>0</v>
      </c>
      <c r="P178" s="184">
        <v>0</v>
      </c>
      <c r="Q178" s="184">
        <f t="shared" si="5"/>
        <v>0</v>
      </c>
      <c r="R178" s="186"/>
      <c r="S178" s="186" t="s">
        <v>259</v>
      </c>
      <c r="T178" s="187" t="s">
        <v>226</v>
      </c>
      <c r="U178" s="160">
        <v>0</v>
      </c>
      <c r="V178" s="160">
        <f t="shared" si="6"/>
        <v>0</v>
      </c>
      <c r="W178" s="160"/>
      <c r="X178" s="160"/>
      <c r="Y178" s="160" t="s">
        <v>157</v>
      </c>
      <c r="Z178" s="150"/>
      <c r="AA178" s="150"/>
      <c r="AB178" s="150"/>
      <c r="AC178" s="150"/>
      <c r="AD178" s="150"/>
      <c r="AE178" s="150"/>
      <c r="AF178" s="150"/>
      <c r="AG178" s="150" t="s">
        <v>158</v>
      </c>
      <c r="AH178" s="150"/>
      <c r="AI178" s="150"/>
      <c r="AJ178" s="150"/>
      <c r="AK178" s="150"/>
      <c r="AL178" s="150"/>
      <c r="AM178" s="150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</row>
    <row r="179" spans="1:60" outlineLevel="1" x14ac:dyDescent="0.2">
      <c r="A179" s="181">
        <v>82</v>
      </c>
      <c r="B179" s="182" t="s">
        <v>402</v>
      </c>
      <c r="C179" s="192" t="s">
        <v>403</v>
      </c>
      <c r="D179" s="183" t="s">
        <v>401</v>
      </c>
      <c r="E179" s="184">
        <v>4</v>
      </c>
      <c r="F179" s="185"/>
      <c r="G179" s="186">
        <f t="shared" si="0"/>
        <v>0</v>
      </c>
      <c r="H179" s="185"/>
      <c r="I179" s="186">
        <f t="shared" si="1"/>
        <v>0</v>
      </c>
      <c r="J179" s="185"/>
      <c r="K179" s="186">
        <f t="shared" si="2"/>
        <v>0</v>
      </c>
      <c r="L179" s="186">
        <v>15</v>
      </c>
      <c r="M179" s="186">
        <f t="shared" si="3"/>
        <v>0</v>
      </c>
      <c r="N179" s="184">
        <v>1E-3</v>
      </c>
      <c r="O179" s="184">
        <f t="shared" si="4"/>
        <v>0</v>
      </c>
      <c r="P179" s="184">
        <v>0</v>
      </c>
      <c r="Q179" s="184">
        <f t="shared" si="5"/>
        <v>0</v>
      </c>
      <c r="R179" s="186"/>
      <c r="S179" s="186" t="s">
        <v>259</v>
      </c>
      <c r="T179" s="187" t="s">
        <v>226</v>
      </c>
      <c r="U179" s="160">
        <v>0</v>
      </c>
      <c r="V179" s="160">
        <f t="shared" si="6"/>
        <v>0</v>
      </c>
      <c r="W179" s="160"/>
      <c r="X179" s="160"/>
      <c r="Y179" s="160" t="s">
        <v>157</v>
      </c>
      <c r="Z179" s="150"/>
      <c r="AA179" s="150"/>
      <c r="AB179" s="150"/>
      <c r="AC179" s="150"/>
      <c r="AD179" s="150"/>
      <c r="AE179" s="150"/>
      <c r="AF179" s="150"/>
      <c r="AG179" s="150" t="s">
        <v>158</v>
      </c>
      <c r="AH179" s="150"/>
      <c r="AI179" s="150"/>
      <c r="AJ179" s="150"/>
      <c r="AK179" s="150"/>
      <c r="AL179" s="150"/>
      <c r="AM179" s="150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</row>
    <row r="180" spans="1:60" outlineLevel="1" x14ac:dyDescent="0.2">
      <c r="A180" s="181">
        <v>83</v>
      </c>
      <c r="B180" s="182" t="s">
        <v>404</v>
      </c>
      <c r="C180" s="192" t="s">
        <v>405</v>
      </c>
      <c r="D180" s="183" t="s">
        <v>314</v>
      </c>
      <c r="E180" s="184">
        <v>1</v>
      </c>
      <c r="F180" s="185"/>
      <c r="G180" s="186">
        <f t="shared" si="0"/>
        <v>0</v>
      </c>
      <c r="H180" s="185"/>
      <c r="I180" s="186">
        <f t="shared" si="1"/>
        <v>0</v>
      </c>
      <c r="J180" s="185"/>
      <c r="K180" s="186">
        <f t="shared" si="2"/>
        <v>0</v>
      </c>
      <c r="L180" s="186">
        <v>15</v>
      </c>
      <c r="M180" s="186">
        <f t="shared" si="3"/>
        <v>0</v>
      </c>
      <c r="N180" s="184">
        <v>1.0319999999999999E-2</v>
      </c>
      <c r="O180" s="184">
        <f t="shared" si="4"/>
        <v>0.01</v>
      </c>
      <c r="P180" s="184">
        <v>0</v>
      </c>
      <c r="Q180" s="184">
        <f t="shared" si="5"/>
        <v>0</v>
      </c>
      <c r="R180" s="186" t="s">
        <v>325</v>
      </c>
      <c r="S180" s="186" t="s">
        <v>156</v>
      </c>
      <c r="T180" s="187" t="s">
        <v>156</v>
      </c>
      <c r="U180" s="160">
        <v>1.1259999999999999</v>
      </c>
      <c r="V180" s="160">
        <f t="shared" si="6"/>
        <v>1.1299999999999999</v>
      </c>
      <c r="W180" s="160"/>
      <c r="X180" s="160"/>
      <c r="Y180" s="160" t="s">
        <v>157</v>
      </c>
      <c r="Z180" s="150"/>
      <c r="AA180" s="150"/>
      <c r="AB180" s="150"/>
      <c r="AC180" s="150"/>
      <c r="AD180" s="150"/>
      <c r="AE180" s="150"/>
      <c r="AF180" s="150"/>
      <c r="AG180" s="150" t="s">
        <v>158</v>
      </c>
      <c r="AH180" s="150"/>
      <c r="AI180" s="150"/>
      <c r="AJ180" s="150"/>
      <c r="AK180" s="150"/>
      <c r="AL180" s="150"/>
      <c r="AM180" s="150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</row>
    <row r="181" spans="1:60" outlineLevel="1" x14ac:dyDescent="0.2">
      <c r="A181" s="173">
        <v>84</v>
      </c>
      <c r="B181" s="174" t="s">
        <v>406</v>
      </c>
      <c r="C181" s="189" t="s">
        <v>407</v>
      </c>
      <c r="D181" s="175" t="s">
        <v>154</v>
      </c>
      <c r="E181" s="176">
        <v>2</v>
      </c>
      <c r="F181" s="177"/>
      <c r="G181" s="178">
        <f t="shared" si="0"/>
        <v>0</v>
      </c>
      <c r="H181" s="177"/>
      <c r="I181" s="178">
        <f t="shared" si="1"/>
        <v>0</v>
      </c>
      <c r="J181" s="177"/>
      <c r="K181" s="178">
        <f t="shared" si="2"/>
        <v>0</v>
      </c>
      <c r="L181" s="178">
        <v>15</v>
      </c>
      <c r="M181" s="178">
        <f t="shared" si="3"/>
        <v>0</v>
      </c>
      <c r="N181" s="176">
        <v>0</v>
      </c>
      <c r="O181" s="176">
        <f t="shared" si="4"/>
        <v>0</v>
      </c>
      <c r="P181" s="176">
        <v>0</v>
      </c>
      <c r="Q181" s="176">
        <f t="shared" si="5"/>
        <v>0</v>
      </c>
      <c r="R181" s="178" t="s">
        <v>325</v>
      </c>
      <c r="S181" s="178" t="s">
        <v>156</v>
      </c>
      <c r="T181" s="179" t="s">
        <v>156</v>
      </c>
      <c r="U181" s="160">
        <v>0.16500000000000001</v>
      </c>
      <c r="V181" s="160">
        <f t="shared" si="6"/>
        <v>0.33</v>
      </c>
      <c r="W181" s="160"/>
      <c r="X181" s="160"/>
      <c r="Y181" s="160" t="s">
        <v>157</v>
      </c>
      <c r="Z181" s="150"/>
      <c r="AA181" s="150"/>
      <c r="AB181" s="150"/>
      <c r="AC181" s="150"/>
      <c r="AD181" s="150"/>
      <c r="AE181" s="150"/>
      <c r="AF181" s="150"/>
      <c r="AG181" s="150" t="s">
        <v>158</v>
      </c>
      <c r="AH181" s="150"/>
      <c r="AI181" s="150"/>
      <c r="AJ181" s="150"/>
      <c r="AK181" s="150"/>
      <c r="AL181" s="150"/>
      <c r="AM181" s="150"/>
      <c r="AN181" s="150"/>
      <c r="AO181" s="150"/>
      <c r="AP181" s="150"/>
      <c r="AQ181" s="150"/>
      <c r="AR181" s="150"/>
      <c r="AS181" s="150"/>
      <c r="AT181" s="150"/>
      <c r="AU181" s="150"/>
      <c r="AV181" s="150"/>
      <c r="AW181" s="150"/>
      <c r="AX181" s="150"/>
      <c r="AY181" s="150"/>
      <c r="AZ181" s="150"/>
      <c r="BA181" s="150"/>
      <c r="BB181" s="150"/>
      <c r="BC181" s="150"/>
      <c r="BD181" s="150"/>
      <c r="BE181" s="150"/>
      <c r="BF181" s="150"/>
      <c r="BG181" s="150"/>
      <c r="BH181" s="150"/>
    </row>
    <row r="182" spans="1:60" outlineLevel="2" x14ac:dyDescent="0.2">
      <c r="A182" s="157"/>
      <c r="B182" s="158"/>
      <c r="C182" s="255" t="s">
        <v>408</v>
      </c>
      <c r="D182" s="256"/>
      <c r="E182" s="256"/>
      <c r="F182" s="256"/>
      <c r="G182" s="256"/>
      <c r="H182" s="160"/>
      <c r="I182" s="160"/>
      <c r="J182" s="160"/>
      <c r="K182" s="160"/>
      <c r="L182" s="160"/>
      <c r="M182" s="160"/>
      <c r="N182" s="159"/>
      <c r="O182" s="159"/>
      <c r="P182" s="159"/>
      <c r="Q182" s="159"/>
      <c r="R182" s="160"/>
      <c r="S182" s="160"/>
      <c r="T182" s="160"/>
      <c r="U182" s="160"/>
      <c r="V182" s="160"/>
      <c r="W182" s="160"/>
      <c r="X182" s="160"/>
      <c r="Y182" s="160"/>
      <c r="Z182" s="150"/>
      <c r="AA182" s="150"/>
      <c r="AB182" s="150"/>
      <c r="AC182" s="150"/>
      <c r="AD182" s="150"/>
      <c r="AE182" s="150"/>
      <c r="AF182" s="150"/>
      <c r="AG182" s="150" t="s">
        <v>160</v>
      </c>
      <c r="AH182" s="150"/>
      <c r="AI182" s="150"/>
      <c r="AJ182" s="150"/>
      <c r="AK182" s="150"/>
      <c r="AL182" s="150"/>
      <c r="AM182" s="150"/>
      <c r="AN182" s="150"/>
      <c r="AO182" s="150"/>
      <c r="AP182" s="150"/>
      <c r="AQ182" s="150"/>
      <c r="AR182" s="150"/>
      <c r="AS182" s="150"/>
      <c r="AT182" s="150"/>
      <c r="AU182" s="150"/>
      <c r="AV182" s="150"/>
      <c r="AW182" s="150"/>
      <c r="AX182" s="150"/>
      <c r="AY182" s="150"/>
      <c r="AZ182" s="150"/>
      <c r="BA182" s="150"/>
      <c r="BB182" s="150"/>
      <c r="BC182" s="150"/>
      <c r="BD182" s="150"/>
      <c r="BE182" s="150"/>
      <c r="BF182" s="150"/>
      <c r="BG182" s="150"/>
      <c r="BH182" s="150"/>
    </row>
    <row r="183" spans="1:60" outlineLevel="1" x14ac:dyDescent="0.2">
      <c r="A183" s="181">
        <v>85</v>
      </c>
      <c r="B183" s="182" t="s">
        <v>409</v>
      </c>
      <c r="C183" s="192" t="s">
        <v>410</v>
      </c>
      <c r="D183" s="183" t="s">
        <v>192</v>
      </c>
      <c r="E183" s="184">
        <v>7</v>
      </c>
      <c r="F183" s="185"/>
      <c r="G183" s="186">
        <f>ROUND(E183*F183,2)</f>
        <v>0</v>
      </c>
      <c r="H183" s="185"/>
      <c r="I183" s="186">
        <f>ROUND(E183*H183,2)</f>
        <v>0</v>
      </c>
      <c r="J183" s="185"/>
      <c r="K183" s="186">
        <f>ROUND(E183*J183,2)</f>
        <v>0</v>
      </c>
      <c r="L183" s="186">
        <v>15</v>
      </c>
      <c r="M183" s="186">
        <f>G183*(1+L183/100)</f>
        <v>0</v>
      </c>
      <c r="N183" s="184">
        <v>1.8000000000000001E-4</v>
      </c>
      <c r="O183" s="184">
        <f>ROUND(E183*N183,2)</f>
        <v>0</v>
      </c>
      <c r="P183" s="184">
        <v>0</v>
      </c>
      <c r="Q183" s="184">
        <f>ROUND(E183*P183,2)</f>
        <v>0</v>
      </c>
      <c r="R183" s="186" t="s">
        <v>325</v>
      </c>
      <c r="S183" s="186" t="s">
        <v>156</v>
      </c>
      <c r="T183" s="187" t="s">
        <v>156</v>
      </c>
      <c r="U183" s="160">
        <v>6.7000000000000004E-2</v>
      </c>
      <c r="V183" s="160">
        <f>ROUND(E183*U183,2)</f>
        <v>0.47</v>
      </c>
      <c r="W183" s="160"/>
      <c r="X183" s="160"/>
      <c r="Y183" s="160" t="s">
        <v>157</v>
      </c>
      <c r="Z183" s="150"/>
      <c r="AA183" s="150"/>
      <c r="AB183" s="150"/>
      <c r="AC183" s="150"/>
      <c r="AD183" s="150"/>
      <c r="AE183" s="150"/>
      <c r="AF183" s="150"/>
      <c r="AG183" s="150" t="s">
        <v>158</v>
      </c>
      <c r="AH183" s="150"/>
      <c r="AI183" s="150"/>
      <c r="AJ183" s="150"/>
      <c r="AK183" s="150"/>
      <c r="AL183" s="150"/>
      <c r="AM183" s="150"/>
      <c r="AN183" s="150"/>
      <c r="AO183" s="150"/>
      <c r="AP183" s="150"/>
      <c r="AQ183" s="150"/>
      <c r="AR183" s="150"/>
      <c r="AS183" s="150"/>
      <c r="AT183" s="150"/>
      <c r="AU183" s="150"/>
      <c r="AV183" s="150"/>
      <c r="AW183" s="150"/>
      <c r="AX183" s="150"/>
      <c r="AY183" s="150"/>
      <c r="AZ183" s="150"/>
      <c r="BA183" s="150"/>
      <c r="BB183" s="150"/>
      <c r="BC183" s="150"/>
      <c r="BD183" s="150"/>
      <c r="BE183" s="150"/>
      <c r="BF183" s="150"/>
      <c r="BG183" s="150"/>
      <c r="BH183" s="150"/>
    </row>
    <row r="184" spans="1:60" outlineLevel="1" x14ac:dyDescent="0.2">
      <c r="A184" s="181">
        <v>86</v>
      </c>
      <c r="B184" s="182" t="s">
        <v>411</v>
      </c>
      <c r="C184" s="192" t="s">
        <v>412</v>
      </c>
      <c r="D184" s="183" t="s">
        <v>192</v>
      </c>
      <c r="E184" s="184">
        <v>7</v>
      </c>
      <c r="F184" s="185"/>
      <c r="G184" s="186">
        <f>ROUND(E184*F184,2)</f>
        <v>0</v>
      </c>
      <c r="H184" s="185"/>
      <c r="I184" s="186">
        <f>ROUND(E184*H184,2)</f>
        <v>0</v>
      </c>
      <c r="J184" s="185"/>
      <c r="K184" s="186">
        <f>ROUND(E184*J184,2)</f>
        <v>0</v>
      </c>
      <c r="L184" s="186">
        <v>15</v>
      </c>
      <c r="M184" s="186">
        <f>G184*(1+L184/100)</f>
        <v>0</v>
      </c>
      <c r="N184" s="184">
        <v>1.0000000000000001E-5</v>
      </c>
      <c r="O184" s="184">
        <f>ROUND(E184*N184,2)</f>
        <v>0</v>
      </c>
      <c r="P184" s="184">
        <v>0</v>
      </c>
      <c r="Q184" s="184">
        <f>ROUND(E184*P184,2)</f>
        <v>0</v>
      </c>
      <c r="R184" s="186" t="s">
        <v>325</v>
      </c>
      <c r="S184" s="186" t="s">
        <v>156</v>
      </c>
      <c r="T184" s="187" t="s">
        <v>156</v>
      </c>
      <c r="U184" s="160">
        <v>6.2E-2</v>
      </c>
      <c r="V184" s="160">
        <f>ROUND(E184*U184,2)</f>
        <v>0.43</v>
      </c>
      <c r="W184" s="160"/>
      <c r="X184" s="160"/>
      <c r="Y184" s="160" t="s">
        <v>157</v>
      </c>
      <c r="Z184" s="150"/>
      <c r="AA184" s="150"/>
      <c r="AB184" s="150"/>
      <c r="AC184" s="150"/>
      <c r="AD184" s="150"/>
      <c r="AE184" s="150"/>
      <c r="AF184" s="150"/>
      <c r="AG184" s="150" t="s">
        <v>158</v>
      </c>
      <c r="AH184" s="150"/>
      <c r="AI184" s="150"/>
      <c r="AJ184" s="150"/>
      <c r="AK184" s="150"/>
      <c r="AL184" s="150"/>
      <c r="AM184" s="150"/>
      <c r="AN184" s="150"/>
      <c r="AO184" s="150"/>
      <c r="AP184" s="150"/>
      <c r="AQ184" s="150"/>
      <c r="AR184" s="150"/>
      <c r="AS184" s="150"/>
      <c r="AT184" s="150"/>
      <c r="AU184" s="150"/>
      <c r="AV184" s="150"/>
      <c r="AW184" s="150"/>
      <c r="AX184" s="150"/>
      <c r="AY184" s="150"/>
      <c r="AZ184" s="150"/>
      <c r="BA184" s="150"/>
      <c r="BB184" s="150"/>
      <c r="BC184" s="150"/>
      <c r="BD184" s="150"/>
      <c r="BE184" s="150"/>
      <c r="BF184" s="150"/>
      <c r="BG184" s="150"/>
      <c r="BH184" s="150"/>
    </row>
    <row r="185" spans="1:60" outlineLevel="1" x14ac:dyDescent="0.2">
      <c r="A185" s="173">
        <v>87</v>
      </c>
      <c r="B185" s="174" t="s">
        <v>347</v>
      </c>
      <c r="C185" s="189" t="s">
        <v>348</v>
      </c>
      <c r="D185" s="175" t="s">
        <v>332</v>
      </c>
      <c r="E185" s="176">
        <v>4</v>
      </c>
      <c r="F185" s="177"/>
      <c r="G185" s="178">
        <f>ROUND(E185*F185,2)</f>
        <v>0</v>
      </c>
      <c r="H185" s="177"/>
      <c r="I185" s="178">
        <f>ROUND(E185*H185,2)</f>
        <v>0</v>
      </c>
      <c r="J185" s="177"/>
      <c r="K185" s="178">
        <f>ROUND(E185*J185,2)</f>
        <v>0</v>
      </c>
      <c r="L185" s="178">
        <v>15</v>
      </c>
      <c r="M185" s="178">
        <f>G185*(1+L185/100)</f>
        <v>0</v>
      </c>
      <c r="N185" s="176">
        <v>0</v>
      </c>
      <c r="O185" s="176">
        <f>ROUND(E185*N185,2)</f>
        <v>0</v>
      </c>
      <c r="P185" s="176">
        <v>0</v>
      </c>
      <c r="Q185" s="176">
        <f>ROUND(E185*P185,2)</f>
        <v>0</v>
      </c>
      <c r="R185" s="178" t="s">
        <v>172</v>
      </c>
      <c r="S185" s="178" t="s">
        <v>156</v>
      </c>
      <c r="T185" s="179" t="s">
        <v>156</v>
      </c>
      <c r="U185" s="160">
        <v>1</v>
      </c>
      <c r="V185" s="160">
        <f>ROUND(E185*U185,2)</f>
        <v>4</v>
      </c>
      <c r="W185" s="160"/>
      <c r="X185" s="160"/>
      <c r="Y185" s="160" t="s">
        <v>157</v>
      </c>
      <c r="Z185" s="150"/>
      <c r="AA185" s="150"/>
      <c r="AB185" s="150"/>
      <c r="AC185" s="150"/>
      <c r="AD185" s="150"/>
      <c r="AE185" s="150"/>
      <c r="AF185" s="150"/>
      <c r="AG185" s="150" t="s">
        <v>158</v>
      </c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</row>
    <row r="186" spans="1:60" outlineLevel="2" x14ac:dyDescent="0.2">
      <c r="A186" s="157"/>
      <c r="B186" s="158"/>
      <c r="C186" s="253" t="s">
        <v>413</v>
      </c>
      <c r="D186" s="254"/>
      <c r="E186" s="254"/>
      <c r="F186" s="254"/>
      <c r="G186" s="254"/>
      <c r="H186" s="160"/>
      <c r="I186" s="160"/>
      <c r="J186" s="160"/>
      <c r="K186" s="160"/>
      <c r="L186" s="160"/>
      <c r="M186" s="160"/>
      <c r="N186" s="159"/>
      <c r="O186" s="159"/>
      <c r="P186" s="159"/>
      <c r="Q186" s="159"/>
      <c r="R186" s="160"/>
      <c r="S186" s="160"/>
      <c r="T186" s="160"/>
      <c r="U186" s="160"/>
      <c r="V186" s="160"/>
      <c r="W186" s="160"/>
      <c r="X186" s="160"/>
      <c r="Y186" s="160"/>
      <c r="Z186" s="150"/>
      <c r="AA186" s="150"/>
      <c r="AB186" s="150"/>
      <c r="AC186" s="150"/>
      <c r="AD186" s="150"/>
      <c r="AE186" s="150"/>
      <c r="AF186" s="150"/>
      <c r="AG186" s="150" t="s">
        <v>162</v>
      </c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</row>
    <row r="187" spans="1:60" outlineLevel="1" x14ac:dyDescent="0.2">
      <c r="A187" s="173">
        <v>88</v>
      </c>
      <c r="B187" s="174" t="s">
        <v>414</v>
      </c>
      <c r="C187" s="189" t="s">
        <v>352</v>
      </c>
      <c r="D187" s="175" t="s">
        <v>314</v>
      </c>
      <c r="E187" s="176">
        <v>1</v>
      </c>
      <c r="F187" s="177"/>
      <c r="G187" s="178">
        <f>ROUND(E187*F187,2)</f>
        <v>0</v>
      </c>
      <c r="H187" s="177"/>
      <c r="I187" s="178">
        <f>ROUND(E187*H187,2)</f>
        <v>0</v>
      </c>
      <c r="J187" s="177"/>
      <c r="K187" s="178">
        <f>ROUND(E187*J187,2)</f>
        <v>0</v>
      </c>
      <c r="L187" s="178">
        <v>15</v>
      </c>
      <c r="M187" s="178">
        <f>G187*(1+L187/100)</f>
        <v>0</v>
      </c>
      <c r="N187" s="176">
        <v>3.5000000000000003E-2</v>
      </c>
      <c r="O187" s="176">
        <f>ROUND(E187*N187,2)</f>
        <v>0.04</v>
      </c>
      <c r="P187" s="176">
        <v>0</v>
      </c>
      <c r="Q187" s="176">
        <f>ROUND(E187*P187,2)</f>
        <v>0</v>
      </c>
      <c r="R187" s="178"/>
      <c r="S187" s="178" t="s">
        <v>259</v>
      </c>
      <c r="T187" s="179" t="s">
        <v>276</v>
      </c>
      <c r="U187" s="160">
        <v>0</v>
      </c>
      <c r="V187" s="160">
        <f>ROUND(E187*U187,2)</f>
        <v>0</v>
      </c>
      <c r="W187" s="160"/>
      <c r="X187" s="160"/>
      <c r="Y187" s="160" t="s">
        <v>157</v>
      </c>
      <c r="Z187" s="150"/>
      <c r="AA187" s="150"/>
      <c r="AB187" s="150"/>
      <c r="AC187" s="150"/>
      <c r="AD187" s="150"/>
      <c r="AE187" s="150"/>
      <c r="AF187" s="150"/>
      <c r="AG187" s="150" t="s">
        <v>158</v>
      </c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</row>
    <row r="188" spans="1:60" outlineLevel="2" x14ac:dyDescent="0.2">
      <c r="A188" s="157"/>
      <c r="B188" s="158"/>
      <c r="C188" s="253" t="s">
        <v>415</v>
      </c>
      <c r="D188" s="254"/>
      <c r="E188" s="254"/>
      <c r="F188" s="254"/>
      <c r="G188" s="254"/>
      <c r="H188" s="160"/>
      <c r="I188" s="160"/>
      <c r="J188" s="160"/>
      <c r="K188" s="160"/>
      <c r="L188" s="160"/>
      <c r="M188" s="160"/>
      <c r="N188" s="159"/>
      <c r="O188" s="159"/>
      <c r="P188" s="159"/>
      <c r="Q188" s="159"/>
      <c r="R188" s="160"/>
      <c r="S188" s="160"/>
      <c r="T188" s="160"/>
      <c r="U188" s="160"/>
      <c r="V188" s="160"/>
      <c r="W188" s="160"/>
      <c r="X188" s="160"/>
      <c r="Y188" s="160"/>
      <c r="Z188" s="150"/>
      <c r="AA188" s="150"/>
      <c r="AB188" s="150"/>
      <c r="AC188" s="150"/>
      <c r="AD188" s="150"/>
      <c r="AE188" s="150"/>
      <c r="AF188" s="150"/>
      <c r="AG188" s="150" t="s">
        <v>162</v>
      </c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</row>
    <row r="189" spans="1:60" outlineLevel="1" x14ac:dyDescent="0.2">
      <c r="A189" s="173">
        <v>89</v>
      </c>
      <c r="B189" s="174" t="s">
        <v>416</v>
      </c>
      <c r="C189" s="189" t="s">
        <v>331</v>
      </c>
      <c r="D189" s="175" t="s">
        <v>332</v>
      </c>
      <c r="E189" s="176">
        <v>6</v>
      </c>
      <c r="F189" s="177"/>
      <c r="G189" s="178">
        <f>ROUND(E189*F189,2)</f>
        <v>0</v>
      </c>
      <c r="H189" s="177"/>
      <c r="I189" s="178">
        <f>ROUND(E189*H189,2)</f>
        <v>0</v>
      </c>
      <c r="J189" s="177"/>
      <c r="K189" s="178">
        <f>ROUND(E189*J189,2)</f>
        <v>0</v>
      </c>
      <c r="L189" s="178">
        <v>15</v>
      </c>
      <c r="M189" s="178">
        <f>G189*(1+L189/100)</f>
        <v>0</v>
      </c>
      <c r="N189" s="176">
        <v>0</v>
      </c>
      <c r="O189" s="176">
        <f>ROUND(E189*N189,2)</f>
        <v>0</v>
      </c>
      <c r="P189" s="176">
        <v>0</v>
      </c>
      <c r="Q189" s="176">
        <f>ROUND(E189*P189,2)</f>
        <v>0</v>
      </c>
      <c r="R189" s="178"/>
      <c r="S189" s="178" t="s">
        <v>259</v>
      </c>
      <c r="T189" s="179" t="s">
        <v>276</v>
      </c>
      <c r="U189" s="160">
        <v>1</v>
      </c>
      <c r="V189" s="160">
        <f>ROUND(E189*U189,2)</f>
        <v>6</v>
      </c>
      <c r="W189" s="160"/>
      <c r="X189" s="160"/>
      <c r="Y189" s="160" t="s">
        <v>157</v>
      </c>
      <c r="Z189" s="150"/>
      <c r="AA189" s="150"/>
      <c r="AB189" s="150"/>
      <c r="AC189" s="150"/>
      <c r="AD189" s="150"/>
      <c r="AE189" s="150"/>
      <c r="AF189" s="150"/>
      <c r="AG189" s="150" t="s">
        <v>158</v>
      </c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</row>
    <row r="190" spans="1:60" outlineLevel="2" x14ac:dyDescent="0.2">
      <c r="A190" s="157"/>
      <c r="B190" s="158"/>
      <c r="C190" s="253" t="s">
        <v>417</v>
      </c>
      <c r="D190" s="254"/>
      <c r="E190" s="254"/>
      <c r="F190" s="254"/>
      <c r="G190" s="254"/>
      <c r="H190" s="160"/>
      <c r="I190" s="160"/>
      <c r="J190" s="160"/>
      <c r="K190" s="160"/>
      <c r="L190" s="160"/>
      <c r="M190" s="160"/>
      <c r="N190" s="159"/>
      <c r="O190" s="159"/>
      <c r="P190" s="159"/>
      <c r="Q190" s="159"/>
      <c r="R190" s="160"/>
      <c r="S190" s="160"/>
      <c r="T190" s="160"/>
      <c r="U190" s="160"/>
      <c r="V190" s="160"/>
      <c r="W190" s="160"/>
      <c r="X190" s="160"/>
      <c r="Y190" s="160"/>
      <c r="Z190" s="150"/>
      <c r="AA190" s="150"/>
      <c r="AB190" s="150"/>
      <c r="AC190" s="150"/>
      <c r="AD190" s="150"/>
      <c r="AE190" s="150"/>
      <c r="AF190" s="150"/>
      <c r="AG190" s="150" t="s">
        <v>162</v>
      </c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</row>
    <row r="191" spans="1:60" outlineLevel="1" x14ac:dyDescent="0.2">
      <c r="A191" s="173">
        <v>90</v>
      </c>
      <c r="B191" s="174" t="s">
        <v>418</v>
      </c>
      <c r="C191" s="189" t="s">
        <v>419</v>
      </c>
      <c r="D191" s="175" t="s">
        <v>263</v>
      </c>
      <c r="E191" s="176">
        <v>0.10236000000000001</v>
      </c>
      <c r="F191" s="177"/>
      <c r="G191" s="178">
        <f>ROUND(E191*F191,2)</f>
        <v>0</v>
      </c>
      <c r="H191" s="177"/>
      <c r="I191" s="178">
        <f>ROUND(E191*H191,2)</f>
        <v>0</v>
      </c>
      <c r="J191" s="177"/>
      <c r="K191" s="178">
        <f>ROUND(E191*J191,2)</f>
        <v>0</v>
      </c>
      <c r="L191" s="178">
        <v>15</v>
      </c>
      <c r="M191" s="178">
        <f>G191*(1+L191/100)</f>
        <v>0</v>
      </c>
      <c r="N191" s="176">
        <v>0</v>
      </c>
      <c r="O191" s="176">
        <f>ROUND(E191*N191,2)</f>
        <v>0</v>
      </c>
      <c r="P191" s="176">
        <v>0</v>
      </c>
      <c r="Q191" s="176">
        <f>ROUND(E191*P191,2)</f>
        <v>0</v>
      </c>
      <c r="R191" s="178" t="s">
        <v>325</v>
      </c>
      <c r="S191" s="178" t="s">
        <v>156</v>
      </c>
      <c r="T191" s="179" t="s">
        <v>156</v>
      </c>
      <c r="U191" s="160">
        <v>1.327</v>
      </c>
      <c r="V191" s="160">
        <f>ROUND(E191*U191,2)</f>
        <v>0.14000000000000001</v>
      </c>
      <c r="W191" s="160"/>
      <c r="X191" s="160"/>
      <c r="Y191" s="160" t="s">
        <v>157</v>
      </c>
      <c r="Z191" s="150"/>
      <c r="AA191" s="150"/>
      <c r="AB191" s="150"/>
      <c r="AC191" s="150"/>
      <c r="AD191" s="150"/>
      <c r="AE191" s="150"/>
      <c r="AF191" s="150"/>
      <c r="AG191" s="150" t="s">
        <v>283</v>
      </c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</row>
    <row r="192" spans="1:60" outlineLevel="2" x14ac:dyDescent="0.2">
      <c r="A192" s="157"/>
      <c r="B192" s="158"/>
      <c r="C192" s="255" t="s">
        <v>420</v>
      </c>
      <c r="D192" s="256"/>
      <c r="E192" s="256"/>
      <c r="F192" s="256"/>
      <c r="G192" s="256"/>
      <c r="H192" s="160"/>
      <c r="I192" s="160"/>
      <c r="J192" s="160"/>
      <c r="K192" s="160"/>
      <c r="L192" s="160"/>
      <c r="M192" s="160"/>
      <c r="N192" s="159"/>
      <c r="O192" s="159"/>
      <c r="P192" s="159"/>
      <c r="Q192" s="159"/>
      <c r="R192" s="160"/>
      <c r="S192" s="160"/>
      <c r="T192" s="160"/>
      <c r="U192" s="160"/>
      <c r="V192" s="160"/>
      <c r="W192" s="160"/>
      <c r="X192" s="160"/>
      <c r="Y192" s="160"/>
      <c r="Z192" s="150"/>
      <c r="AA192" s="150"/>
      <c r="AB192" s="150"/>
      <c r="AC192" s="150"/>
      <c r="AD192" s="150"/>
      <c r="AE192" s="150"/>
      <c r="AF192" s="150"/>
      <c r="AG192" s="150" t="s">
        <v>160</v>
      </c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</row>
    <row r="193" spans="1:60" ht="22.5" outlineLevel="1" x14ac:dyDescent="0.2">
      <c r="A193" s="173">
        <v>91</v>
      </c>
      <c r="B193" s="174" t="s">
        <v>421</v>
      </c>
      <c r="C193" s="189" t="s">
        <v>422</v>
      </c>
      <c r="D193" s="175" t="s">
        <v>263</v>
      </c>
      <c r="E193" s="176">
        <v>0.10236000000000001</v>
      </c>
      <c r="F193" s="177"/>
      <c r="G193" s="178">
        <f>ROUND(E193*F193,2)</f>
        <v>0</v>
      </c>
      <c r="H193" s="177"/>
      <c r="I193" s="178">
        <f>ROUND(E193*H193,2)</f>
        <v>0</v>
      </c>
      <c r="J193" s="177"/>
      <c r="K193" s="178">
        <f>ROUND(E193*J193,2)</f>
        <v>0</v>
      </c>
      <c r="L193" s="178">
        <v>15</v>
      </c>
      <c r="M193" s="178">
        <f>G193*(1+L193/100)</f>
        <v>0</v>
      </c>
      <c r="N193" s="176">
        <v>0</v>
      </c>
      <c r="O193" s="176">
        <f>ROUND(E193*N193,2)</f>
        <v>0</v>
      </c>
      <c r="P193" s="176">
        <v>0</v>
      </c>
      <c r="Q193" s="176">
        <f>ROUND(E193*P193,2)</f>
        <v>0</v>
      </c>
      <c r="R193" s="178" t="s">
        <v>325</v>
      </c>
      <c r="S193" s="178" t="s">
        <v>156</v>
      </c>
      <c r="T193" s="179" t="s">
        <v>156</v>
      </c>
      <c r="U193" s="160">
        <v>0.72499999999999998</v>
      </c>
      <c r="V193" s="160">
        <f>ROUND(E193*U193,2)</f>
        <v>7.0000000000000007E-2</v>
      </c>
      <c r="W193" s="160"/>
      <c r="X193" s="160"/>
      <c r="Y193" s="160" t="s">
        <v>157</v>
      </c>
      <c r="Z193" s="150"/>
      <c r="AA193" s="150"/>
      <c r="AB193" s="150"/>
      <c r="AC193" s="150"/>
      <c r="AD193" s="150"/>
      <c r="AE193" s="150"/>
      <c r="AF193" s="150"/>
      <c r="AG193" s="150" t="s">
        <v>283</v>
      </c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</row>
    <row r="194" spans="1:60" outlineLevel="2" x14ac:dyDescent="0.2">
      <c r="A194" s="157"/>
      <c r="B194" s="158"/>
      <c r="C194" s="255" t="s">
        <v>420</v>
      </c>
      <c r="D194" s="256"/>
      <c r="E194" s="256"/>
      <c r="F194" s="256"/>
      <c r="G194" s="256"/>
      <c r="H194" s="160"/>
      <c r="I194" s="160"/>
      <c r="J194" s="160"/>
      <c r="K194" s="160"/>
      <c r="L194" s="160"/>
      <c r="M194" s="160"/>
      <c r="N194" s="159"/>
      <c r="O194" s="159"/>
      <c r="P194" s="159"/>
      <c r="Q194" s="159"/>
      <c r="R194" s="160"/>
      <c r="S194" s="160"/>
      <c r="T194" s="160"/>
      <c r="U194" s="160"/>
      <c r="V194" s="160"/>
      <c r="W194" s="160"/>
      <c r="X194" s="160"/>
      <c r="Y194" s="160"/>
      <c r="Z194" s="150"/>
      <c r="AA194" s="150"/>
      <c r="AB194" s="150"/>
      <c r="AC194" s="150"/>
      <c r="AD194" s="150"/>
      <c r="AE194" s="150"/>
      <c r="AF194" s="150"/>
      <c r="AG194" s="150" t="s">
        <v>160</v>
      </c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</row>
    <row r="195" spans="1:60" ht="22.5" outlineLevel="1" x14ac:dyDescent="0.2">
      <c r="A195" s="173">
        <v>92</v>
      </c>
      <c r="B195" s="174" t="s">
        <v>423</v>
      </c>
      <c r="C195" s="189" t="s">
        <v>424</v>
      </c>
      <c r="D195" s="175" t="s">
        <v>263</v>
      </c>
      <c r="E195" s="176">
        <v>0.10236000000000001</v>
      </c>
      <c r="F195" s="177"/>
      <c r="G195" s="178">
        <f>ROUND(E195*F195,2)</f>
        <v>0</v>
      </c>
      <c r="H195" s="177"/>
      <c r="I195" s="178">
        <f>ROUND(E195*H195,2)</f>
        <v>0</v>
      </c>
      <c r="J195" s="177"/>
      <c r="K195" s="178">
        <f>ROUND(E195*J195,2)</f>
        <v>0</v>
      </c>
      <c r="L195" s="178">
        <v>15</v>
      </c>
      <c r="M195" s="178">
        <f>G195*(1+L195/100)</f>
        <v>0</v>
      </c>
      <c r="N195" s="176">
        <v>0</v>
      </c>
      <c r="O195" s="176">
        <f>ROUND(E195*N195,2)</f>
        <v>0</v>
      </c>
      <c r="P195" s="176">
        <v>0</v>
      </c>
      <c r="Q195" s="176">
        <f>ROUND(E195*P195,2)</f>
        <v>0</v>
      </c>
      <c r="R195" s="178" t="s">
        <v>325</v>
      </c>
      <c r="S195" s="178" t="s">
        <v>156</v>
      </c>
      <c r="T195" s="179" t="s">
        <v>156</v>
      </c>
      <c r="U195" s="160">
        <v>0</v>
      </c>
      <c r="V195" s="160">
        <f>ROUND(E195*U195,2)</f>
        <v>0</v>
      </c>
      <c r="W195" s="160"/>
      <c r="X195" s="160"/>
      <c r="Y195" s="160" t="s">
        <v>157</v>
      </c>
      <c r="Z195" s="150"/>
      <c r="AA195" s="150"/>
      <c r="AB195" s="150"/>
      <c r="AC195" s="150"/>
      <c r="AD195" s="150"/>
      <c r="AE195" s="150"/>
      <c r="AF195" s="150"/>
      <c r="AG195" s="150" t="s">
        <v>283</v>
      </c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</row>
    <row r="196" spans="1:60" outlineLevel="2" x14ac:dyDescent="0.2">
      <c r="A196" s="157"/>
      <c r="B196" s="158"/>
      <c r="C196" s="255" t="s">
        <v>420</v>
      </c>
      <c r="D196" s="256"/>
      <c r="E196" s="256"/>
      <c r="F196" s="256"/>
      <c r="G196" s="256"/>
      <c r="H196" s="160"/>
      <c r="I196" s="160"/>
      <c r="J196" s="160"/>
      <c r="K196" s="160"/>
      <c r="L196" s="160"/>
      <c r="M196" s="160"/>
      <c r="N196" s="159"/>
      <c r="O196" s="159"/>
      <c r="P196" s="159"/>
      <c r="Q196" s="159"/>
      <c r="R196" s="160"/>
      <c r="S196" s="160"/>
      <c r="T196" s="160"/>
      <c r="U196" s="160"/>
      <c r="V196" s="160"/>
      <c r="W196" s="160"/>
      <c r="X196" s="160"/>
      <c r="Y196" s="160"/>
      <c r="Z196" s="150"/>
      <c r="AA196" s="150"/>
      <c r="AB196" s="150"/>
      <c r="AC196" s="150"/>
      <c r="AD196" s="150"/>
      <c r="AE196" s="150"/>
      <c r="AF196" s="150"/>
      <c r="AG196" s="150" t="s">
        <v>160</v>
      </c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</row>
    <row r="197" spans="1:60" x14ac:dyDescent="0.2">
      <c r="A197" s="166" t="s">
        <v>150</v>
      </c>
      <c r="B197" s="167" t="s">
        <v>94</v>
      </c>
      <c r="C197" s="188" t="s">
        <v>95</v>
      </c>
      <c r="D197" s="168"/>
      <c r="E197" s="169"/>
      <c r="F197" s="170"/>
      <c r="G197" s="170">
        <f>SUMIF(AG198:AG247,"&lt;&gt;NOR",G198:G247)</f>
        <v>0</v>
      </c>
      <c r="H197" s="170"/>
      <c r="I197" s="170">
        <f>SUM(I198:I247)</f>
        <v>0</v>
      </c>
      <c r="J197" s="170"/>
      <c r="K197" s="170">
        <f>SUM(K198:K247)</f>
        <v>0</v>
      </c>
      <c r="L197" s="170"/>
      <c r="M197" s="170">
        <f>SUM(M198:M247)</f>
        <v>0</v>
      </c>
      <c r="N197" s="169"/>
      <c r="O197" s="169">
        <f>SUM(O198:O247)</f>
        <v>0.35000000000000009</v>
      </c>
      <c r="P197" s="169"/>
      <c r="Q197" s="169">
        <f>SUM(Q198:Q247)</f>
        <v>0.05</v>
      </c>
      <c r="R197" s="170"/>
      <c r="S197" s="170"/>
      <c r="T197" s="171"/>
      <c r="U197" s="165"/>
      <c r="V197" s="165">
        <f>SUM(V198:V247)</f>
        <v>41.470000000000006</v>
      </c>
      <c r="W197" s="165"/>
      <c r="X197" s="165"/>
      <c r="Y197" s="165"/>
      <c r="AG197" t="s">
        <v>151</v>
      </c>
    </row>
    <row r="198" spans="1:60" outlineLevel="1" x14ac:dyDescent="0.2">
      <c r="A198" s="181">
        <v>93</v>
      </c>
      <c r="B198" s="182" t="s">
        <v>425</v>
      </c>
      <c r="C198" s="192" t="s">
        <v>426</v>
      </c>
      <c r="D198" s="183" t="s">
        <v>192</v>
      </c>
      <c r="E198" s="184">
        <v>7</v>
      </c>
      <c r="F198" s="185"/>
      <c r="G198" s="186">
        <f>ROUND(E198*F198,2)</f>
        <v>0</v>
      </c>
      <c r="H198" s="185"/>
      <c r="I198" s="186">
        <f>ROUND(E198*H198,2)</f>
        <v>0</v>
      </c>
      <c r="J198" s="185"/>
      <c r="K198" s="186">
        <f>ROUND(E198*J198,2)</f>
        <v>0</v>
      </c>
      <c r="L198" s="186">
        <v>15</v>
      </c>
      <c r="M198" s="186">
        <f>G198*(1+L198/100)</f>
        <v>0</v>
      </c>
      <c r="N198" s="184">
        <v>1.1E-4</v>
      </c>
      <c r="O198" s="184">
        <f>ROUND(E198*N198,2)</f>
        <v>0</v>
      </c>
      <c r="P198" s="184">
        <v>2.15E-3</v>
      </c>
      <c r="Q198" s="184">
        <f>ROUND(E198*P198,2)</f>
        <v>0.02</v>
      </c>
      <c r="R198" s="186" t="s">
        <v>325</v>
      </c>
      <c r="S198" s="186" t="s">
        <v>156</v>
      </c>
      <c r="T198" s="187" t="s">
        <v>156</v>
      </c>
      <c r="U198" s="160">
        <v>0.03</v>
      </c>
      <c r="V198" s="160">
        <f>ROUND(E198*U198,2)</f>
        <v>0.21</v>
      </c>
      <c r="W198" s="160"/>
      <c r="X198" s="160"/>
      <c r="Y198" s="160" t="s">
        <v>157</v>
      </c>
      <c r="Z198" s="150"/>
      <c r="AA198" s="150"/>
      <c r="AB198" s="150"/>
      <c r="AC198" s="150"/>
      <c r="AD198" s="150"/>
      <c r="AE198" s="150"/>
      <c r="AF198" s="150"/>
      <c r="AG198" s="150" t="s">
        <v>158</v>
      </c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  <c r="BE198" s="150"/>
      <c r="BF198" s="150"/>
      <c r="BG198" s="150"/>
      <c r="BH198" s="150"/>
    </row>
    <row r="199" spans="1:60" outlineLevel="1" x14ac:dyDescent="0.2">
      <c r="A199" s="181">
        <v>94</v>
      </c>
      <c r="B199" s="182" t="s">
        <v>427</v>
      </c>
      <c r="C199" s="192" t="s">
        <v>428</v>
      </c>
      <c r="D199" s="183" t="s">
        <v>192</v>
      </c>
      <c r="E199" s="184">
        <v>8</v>
      </c>
      <c r="F199" s="185"/>
      <c r="G199" s="186">
        <f>ROUND(E199*F199,2)</f>
        <v>0</v>
      </c>
      <c r="H199" s="185"/>
      <c r="I199" s="186">
        <f>ROUND(E199*H199,2)</f>
        <v>0</v>
      </c>
      <c r="J199" s="185"/>
      <c r="K199" s="186">
        <f>ROUND(E199*J199,2)</f>
        <v>0</v>
      </c>
      <c r="L199" s="186">
        <v>15</v>
      </c>
      <c r="M199" s="186">
        <f>G199*(1+L199/100)</f>
        <v>0</v>
      </c>
      <c r="N199" s="184">
        <v>3.8999999999999999E-4</v>
      </c>
      <c r="O199" s="184">
        <f>ROUND(E199*N199,2)</f>
        <v>0</v>
      </c>
      <c r="P199" s="184">
        <v>3.4199999999999999E-3</v>
      </c>
      <c r="Q199" s="184">
        <f>ROUND(E199*P199,2)</f>
        <v>0.03</v>
      </c>
      <c r="R199" s="186" t="s">
        <v>325</v>
      </c>
      <c r="S199" s="186" t="s">
        <v>156</v>
      </c>
      <c r="T199" s="187" t="s">
        <v>156</v>
      </c>
      <c r="U199" s="160">
        <v>4.3999999999999997E-2</v>
      </c>
      <c r="V199" s="160">
        <f>ROUND(E199*U199,2)</f>
        <v>0.35</v>
      </c>
      <c r="W199" s="160"/>
      <c r="X199" s="160"/>
      <c r="Y199" s="160" t="s">
        <v>157</v>
      </c>
      <c r="Z199" s="150"/>
      <c r="AA199" s="150"/>
      <c r="AB199" s="150"/>
      <c r="AC199" s="150"/>
      <c r="AD199" s="150"/>
      <c r="AE199" s="150"/>
      <c r="AF199" s="150"/>
      <c r="AG199" s="150" t="s">
        <v>158</v>
      </c>
      <c r="AH199" s="150"/>
      <c r="AI199" s="150"/>
      <c r="AJ199" s="150"/>
      <c r="AK199" s="15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0"/>
      <c r="BD199" s="150"/>
      <c r="BE199" s="150"/>
      <c r="BF199" s="150"/>
      <c r="BG199" s="150"/>
      <c r="BH199" s="150"/>
    </row>
    <row r="200" spans="1:60" outlineLevel="1" x14ac:dyDescent="0.2">
      <c r="A200" s="173">
        <v>95</v>
      </c>
      <c r="B200" s="174" t="s">
        <v>429</v>
      </c>
      <c r="C200" s="189" t="s">
        <v>372</v>
      </c>
      <c r="D200" s="175" t="s">
        <v>263</v>
      </c>
      <c r="E200" s="176">
        <v>4.2410000000000003E-2</v>
      </c>
      <c r="F200" s="177"/>
      <c r="G200" s="178">
        <f>ROUND(E200*F200,2)</f>
        <v>0</v>
      </c>
      <c r="H200" s="177"/>
      <c r="I200" s="178">
        <f>ROUND(E200*H200,2)</f>
        <v>0</v>
      </c>
      <c r="J200" s="177"/>
      <c r="K200" s="178">
        <f>ROUND(E200*J200,2)</f>
        <v>0</v>
      </c>
      <c r="L200" s="178">
        <v>15</v>
      </c>
      <c r="M200" s="178">
        <f>G200*(1+L200/100)</f>
        <v>0</v>
      </c>
      <c r="N200" s="176">
        <v>0</v>
      </c>
      <c r="O200" s="176">
        <f>ROUND(E200*N200,2)</f>
        <v>0</v>
      </c>
      <c r="P200" s="176">
        <v>0</v>
      </c>
      <c r="Q200" s="176">
        <f>ROUND(E200*P200,2)</f>
        <v>0</v>
      </c>
      <c r="R200" s="178" t="s">
        <v>325</v>
      </c>
      <c r="S200" s="178" t="s">
        <v>156</v>
      </c>
      <c r="T200" s="179" t="s">
        <v>156</v>
      </c>
      <c r="U200" s="160">
        <v>3.379</v>
      </c>
      <c r="V200" s="160">
        <f>ROUND(E200*U200,2)</f>
        <v>0.14000000000000001</v>
      </c>
      <c r="W200" s="160"/>
      <c r="X200" s="160"/>
      <c r="Y200" s="160" t="s">
        <v>157</v>
      </c>
      <c r="Z200" s="150"/>
      <c r="AA200" s="150"/>
      <c r="AB200" s="150"/>
      <c r="AC200" s="150"/>
      <c r="AD200" s="150"/>
      <c r="AE200" s="150"/>
      <c r="AF200" s="150"/>
      <c r="AG200" s="150" t="s">
        <v>158</v>
      </c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150"/>
      <c r="BE200" s="150"/>
      <c r="BF200" s="150"/>
      <c r="BG200" s="150"/>
      <c r="BH200" s="150"/>
    </row>
    <row r="201" spans="1:60" outlineLevel="2" x14ac:dyDescent="0.2">
      <c r="A201" s="157"/>
      <c r="B201" s="158"/>
      <c r="C201" s="255" t="s">
        <v>373</v>
      </c>
      <c r="D201" s="256"/>
      <c r="E201" s="256"/>
      <c r="F201" s="256"/>
      <c r="G201" s="256"/>
      <c r="H201" s="160"/>
      <c r="I201" s="160"/>
      <c r="J201" s="160"/>
      <c r="K201" s="160"/>
      <c r="L201" s="160"/>
      <c r="M201" s="160"/>
      <c r="N201" s="159"/>
      <c r="O201" s="159"/>
      <c r="P201" s="159"/>
      <c r="Q201" s="159"/>
      <c r="R201" s="160"/>
      <c r="S201" s="160"/>
      <c r="T201" s="160"/>
      <c r="U201" s="160"/>
      <c r="V201" s="160"/>
      <c r="W201" s="160"/>
      <c r="X201" s="160"/>
      <c r="Y201" s="160"/>
      <c r="Z201" s="150"/>
      <c r="AA201" s="150"/>
      <c r="AB201" s="150"/>
      <c r="AC201" s="150"/>
      <c r="AD201" s="150"/>
      <c r="AE201" s="150"/>
      <c r="AF201" s="150"/>
      <c r="AG201" s="150" t="s">
        <v>160</v>
      </c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  <c r="BE201" s="150"/>
      <c r="BF201" s="150"/>
      <c r="BG201" s="150"/>
      <c r="BH201" s="150"/>
    </row>
    <row r="202" spans="1:60" outlineLevel="2" x14ac:dyDescent="0.2">
      <c r="A202" s="157"/>
      <c r="B202" s="158"/>
      <c r="C202" s="190" t="s">
        <v>430</v>
      </c>
      <c r="D202" s="161"/>
      <c r="E202" s="162">
        <v>0.04</v>
      </c>
      <c r="F202" s="160"/>
      <c r="G202" s="160"/>
      <c r="H202" s="160"/>
      <c r="I202" s="160"/>
      <c r="J202" s="160"/>
      <c r="K202" s="160"/>
      <c r="L202" s="160"/>
      <c r="M202" s="160"/>
      <c r="N202" s="159"/>
      <c r="O202" s="159"/>
      <c r="P202" s="159"/>
      <c r="Q202" s="159"/>
      <c r="R202" s="160"/>
      <c r="S202" s="160"/>
      <c r="T202" s="160"/>
      <c r="U202" s="160"/>
      <c r="V202" s="160"/>
      <c r="W202" s="160"/>
      <c r="X202" s="160"/>
      <c r="Y202" s="160"/>
      <c r="Z202" s="150"/>
      <c r="AA202" s="150"/>
      <c r="AB202" s="150"/>
      <c r="AC202" s="150"/>
      <c r="AD202" s="150"/>
      <c r="AE202" s="150"/>
      <c r="AF202" s="150"/>
      <c r="AG202" s="150" t="s">
        <v>169</v>
      </c>
      <c r="AH202" s="150">
        <v>0</v>
      </c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</row>
    <row r="203" spans="1:60" outlineLevel="1" x14ac:dyDescent="0.2">
      <c r="A203" s="173">
        <v>96</v>
      </c>
      <c r="B203" s="174" t="s">
        <v>431</v>
      </c>
      <c r="C203" s="189" t="s">
        <v>432</v>
      </c>
      <c r="D203" s="175" t="s">
        <v>192</v>
      </c>
      <c r="E203" s="176">
        <v>0.5</v>
      </c>
      <c r="F203" s="177"/>
      <c r="G203" s="178">
        <f>ROUND(E203*F203,2)</f>
        <v>0</v>
      </c>
      <c r="H203" s="177"/>
      <c r="I203" s="178">
        <f>ROUND(E203*H203,2)</f>
        <v>0</v>
      </c>
      <c r="J203" s="177"/>
      <c r="K203" s="178">
        <f>ROUND(E203*J203,2)</f>
        <v>0</v>
      </c>
      <c r="L203" s="178">
        <v>15</v>
      </c>
      <c r="M203" s="178">
        <f>G203*(1+L203/100)</f>
        <v>0</v>
      </c>
      <c r="N203" s="176">
        <v>5.0899999999999999E-3</v>
      </c>
      <c r="O203" s="176">
        <f>ROUND(E203*N203,2)</f>
        <v>0</v>
      </c>
      <c r="P203" s="176">
        <v>0</v>
      </c>
      <c r="Q203" s="176">
        <f>ROUND(E203*P203,2)</f>
        <v>0</v>
      </c>
      <c r="R203" s="178" t="s">
        <v>325</v>
      </c>
      <c r="S203" s="178" t="s">
        <v>156</v>
      </c>
      <c r="T203" s="179" t="s">
        <v>156</v>
      </c>
      <c r="U203" s="160">
        <v>0.53100000000000003</v>
      </c>
      <c r="V203" s="160">
        <f>ROUND(E203*U203,2)</f>
        <v>0.27</v>
      </c>
      <c r="W203" s="160"/>
      <c r="X203" s="160"/>
      <c r="Y203" s="160" t="s">
        <v>157</v>
      </c>
      <c r="Z203" s="150"/>
      <c r="AA203" s="150"/>
      <c r="AB203" s="150"/>
      <c r="AC203" s="150"/>
      <c r="AD203" s="150"/>
      <c r="AE203" s="150"/>
      <c r="AF203" s="150"/>
      <c r="AG203" s="150" t="s">
        <v>158</v>
      </c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  <c r="BE203" s="150"/>
      <c r="BF203" s="150"/>
      <c r="BG203" s="150"/>
      <c r="BH203" s="150"/>
    </row>
    <row r="204" spans="1:60" outlineLevel="2" x14ac:dyDescent="0.2">
      <c r="A204" s="157"/>
      <c r="B204" s="158"/>
      <c r="C204" s="255" t="s">
        <v>433</v>
      </c>
      <c r="D204" s="256"/>
      <c r="E204" s="256"/>
      <c r="F204" s="256"/>
      <c r="G204" s="256"/>
      <c r="H204" s="160"/>
      <c r="I204" s="160"/>
      <c r="J204" s="160"/>
      <c r="K204" s="160"/>
      <c r="L204" s="160"/>
      <c r="M204" s="160"/>
      <c r="N204" s="159"/>
      <c r="O204" s="159"/>
      <c r="P204" s="159"/>
      <c r="Q204" s="159"/>
      <c r="R204" s="160"/>
      <c r="S204" s="160"/>
      <c r="T204" s="160"/>
      <c r="U204" s="160"/>
      <c r="V204" s="160"/>
      <c r="W204" s="160"/>
      <c r="X204" s="160"/>
      <c r="Y204" s="160"/>
      <c r="Z204" s="150"/>
      <c r="AA204" s="150"/>
      <c r="AB204" s="150"/>
      <c r="AC204" s="150"/>
      <c r="AD204" s="150"/>
      <c r="AE204" s="150"/>
      <c r="AF204" s="150"/>
      <c r="AG204" s="150" t="s">
        <v>160</v>
      </c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  <c r="BE204" s="150"/>
      <c r="BF204" s="150"/>
      <c r="BG204" s="150"/>
      <c r="BH204" s="150"/>
    </row>
    <row r="205" spans="1:60" outlineLevel="1" x14ac:dyDescent="0.2">
      <c r="A205" s="173">
        <v>97</v>
      </c>
      <c r="B205" s="174" t="s">
        <v>434</v>
      </c>
      <c r="C205" s="189" t="s">
        <v>435</v>
      </c>
      <c r="D205" s="175" t="s">
        <v>192</v>
      </c>
      <c r="E205" s="176">
        <v>9</v>
      </c>
      <c r="F205" s="177"/>
      <c r="G205" s="178">
        <f>ROUND(E205*F205,2)</f>
        <v>0</v>
      </c>
      <c r="H205" s="177"/>
      <c r="I205" s="178">
        <f>ROUND(E205*H205,2)</f>
        <v>0</v>
      </c>
      <c r="J205" s="177"/>
      <c r="K205" s="178">
        <f>ROUND(E205*J205,2)</f>
        <v>0</v>
      </c>
      <c r="L205" s="178">
        <v>15</v>
      </c>
      <c r="M205" s="178">
        <f>G205*(1+L205/100)</f>
        <v>0</v>
      </c>
      <c r="N205" s="176">
        <v>1.455E-2</v>
      </c>
      <c r="O205" s="176">
        <f>ROUND(E205*N205,2)</f>
        <v>0.13</v>
      </c>
      <c r="P205" s="176">
        <v>0</v>
      </c>
      <c r="Q205" s="176">
        <f>ROUND(E205*P205,2)</f>
        <v>0</v>
      </c>
      <c r="R205" s="178" t="s">
        <v>325</v>
      </c>
      <c r="S205" s="178" t="s">
        <v>156</v>
      </c>
      <c r="T205" s="179" t="s">
        <v>156</v>
      </c>
      <c r="U205" s="160">
        <v>0.78400000000000003</v>
      </c>
      <c r="V205" s="160">
        <f>ROUND(E205*U205,2)</f>
        <v>7.06</v>
      </c>
      <c r="W205" s="160"/>
      <c r="X205" s="160"/>
      <c r="Y205" s="160" t="s">
        <v>157</v>
      </c>
      <c r="Z205" s="150"/>
      <c r="AA205" s="150"/>
      <c r="AB205" s="150"/>
      <c r="AC205" s="150"/>
      <c r="AD205" s="150"/>
      <c r="AE205" s="150"/>
      <c r="AF205" s="150"/>
      <c r="AG205" s="150" t="s">
        <v>158</v>
      </c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</row>
    <row r="206" spans="1:60" outlineLevel="2" x14ac:dyDescent="0.2">
      <c r="A206" s="157"/>
      <c r="B206" s="158"/>
      <c r="C206" s="255" t="s">
        <v>433</v>
      </c>
      <c r="D206" s="256"/>
      <c r="E206" s="256"/>
      <c r="F206" s="256"/>
      <c r="G206" s="256"/>
      <c r="H206" s="160"/>
      <c r="I206" s="160"/>
      <c r="J206" s="160"/>
      <c r="K206" s="160"/>
      <c r="L206" s="160"/>
      <c r="M206" s="160"/>
      <c r="N206" s="159"/>
      <c r="O206" s="159"/>
      <c r="P206" s="159"/>
      <c r="Q206" s="159"/>
      <c r="R206" s="160"/>
      <c r="S206" s="160"/>
      <c r="T206" s="160"/>
      <c r="U206" s="160"/>
      <c r="V206" s="160"/>
      <c r="W206" s="160"/>
      <c r="X206" s="160"/>
      <c r="Y206" s="160"/>
      <c r="Z206" s="150"/>
      <c r="AA206" s="150"/>
      <c r="AB206" s="150"/>
      <c r="AC206" s="150"/>
      <c r="AD206" s="150"/>
      <c r="AE206" s="150"/>
      <c r="AF206" s="150"/>
      <c r="AG206" s="150" t="s">
        <v>160</v>
      </c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</row>
    <row r="207" spans="1:60" outlineLevel="1" x14ac:dyDescent="0.2">
      <c r="A207" s="173">
        <v>98</v>
      </c>
      <c r="B207" s="174" t="s">
        <v>436</v>
      </c>
      <c r="C207" s="189" t="s">
        <v>437</v>
      </c>
      <c r="D207" s="175" t="s">
        <v>192</v>
      </c>
      <c r="E207" s="176">
        <v>8</v>
      </c>
      <c r="F207" s="177"/>
      <c r="G207" s="178">
        <f>ROUND(E207*F207,2)</f>
        <v>0</v>
      </c>
      <c r="H207" s="177"/>
      <c r="I207" s="178">
        <f>ROUND(E207*H207,2)</f>
        <v>0</v>
      </c>
      <c r="J207" s="177"/>
      <c r="K207" s="178">
        <f>ROUND(E207*J207,2)</f>
        <v>0</v>
      </c>
      <c r="L207" s="178">
        <v>15</v>
      </c>
      <c r="M207" s="178">
        <f>G207*(1+L207/100)</f>
        <v>0</v>
      </c>
      <c r="N207" s="176">
        <v>2.1690000000000001E-2</v>
      </c>
      <c r="O207" s="176">
        <f>ROUND(E207*N207,2)</f>
        <v>0.17</v>
      </c>
      <c r="P207" s="176">
        <v>0</v>
      </c>
      <c r="Q207" s="176">
        <f>ROUND(E207*P207,2)</f>
        <v>0</v>
      </c>
      <c r="R207" s="178" t="s">
        <v>325</v>
      </c>
      <c r="S207" s="178" t="s">
        <v>156</v>
      </c>
      <c r="T207" s="179" t="s">
        <v>156</v>
      </c>
      <c r="U207" s="160">
        <v>0.79300000000000004</v>
      </c>
      <c r="V207" s="160">
        <f>ROUND(E207*U207,2)</f>
        <v>6.34</v>
      </c>
      <c r="W207" s="160"/>
      <c r="X207" s="160"/>
      <c r="Y207" s="160" t="s">
        <v>157</v>
      </c>
      <c r="Z207" s="150"/>
      <c r="AA207" s="150"/>
      <c r="AB207" s="150"/>
      <c r="AC207" s="150"/>
      <c r="AD207" s="150"/>
      <c r="AE207" s="150"/>
      <c r="AF207" s="150"/>
      <c r="AG207" s="150" t="s">
        <v>158</v>
      </c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</row>
    <row r="208" spans="1:60" outlineLevel="2" x14ac:dyDescent="0.2">
      <c r="A208" s="157"/>
      <c r="B208" s="158"/>
      <c r="C208" s="255" t="s">
        <v>433</v>
      </c>
      <c r="D208" s="256"/>
      <c r="E208" s="256"/>
      <c r="F208" s="256"/>
      <c r="G208" s="256"/>
      <c r="H208" s="160"/>
      <c r="I208" s="160"/>
      <c r="J208" s="160"/>
      <c r="K208" s="160"/>
      <c r="L208" s="160"/>
      <c r="M208" s="160"/>
      <c r="N208" s="159"/>
      <c r="O208" s="159"/>
      <c r="P208" s="159"/>
      <c r="Q208" s="159"/>
      <c r="R208" s="160"/>
      <c r="S208" s="160"/>
      <c r="T208" s="160"/>
      <c r="U208" s="160"/>
      <c r="V208" s="160"/>
      <c r="W208" s="160"/>
      <c r="X208" s="160"/>
      <c r="Y208" s="160"/>
      <c r="Z208" s="150"/>
      <c r="AA208" s="150"/>
      <c r="AB208" s="150"/>
      <c r="AC208" s="150"/>
      <c r="AD208" s="150"/>
      <c r="AE208" s="150"/>
      <c r="AF208" s="150"/>
      <c r="AG208" s="150" t="s">
        <v>160</v>
      </c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</row>
    <row r="209" spans="1:60" outlineLevel="1" x14ac:dyDescent="0.2">
      <c r="A209" s="181">
        <v>99</v>
      </c>
      <c r="B209" s="182" t="s">
        <v>438</v>
      </c>
      <c r="C209" s="192" t="s">
        <v>439</v>
      </c>
      <c r="D209" s="183" t="s">
        <v>154</v>
      </c>
      <c r="E209" s="184">
        <v>1</v>
      </c>
      <c r="F209" s="185"/>
      <c r="G209" s="186">
        <f>ROUND(E209*F209,2)</f>
        <v>0</v>
      </c>
      <c r="H209" s="185"/>
      <c r="I209" s="186">
        <f>ROUND(E209*H209,2)</f>
        <v>0</v>
      </c>
      <c r="J209" s="185"/>
      <c r="K209" s="186">
        <f>ROUND(E209*J209,2)</f>
        <v>0</v>
      </c>
      <c r="L209" s="186">
        <v>15</v>
      </c>
      <c r="M209" s="186">
        <f>G209*(1+L209/100)</f>
        <v>0</v>
      </c>
      <c r="N209" s="184">
        <v>2.5000000000000001E-4</v>
      </c>
      <c r="O209" s="184">
        <f>ROUND(E209*N209,2)</f>
        <v>0</v>
      </c>
      <c r="P209" s="184">
        <v>0</v>
      </c>
      <c r="Q209" s="184">
        <f>ROUND(E209*P209,2)</f>
        <v>0</v>
      </c>
      <c r="R209" s="186" t="s">
        <v>325</v>
      </c>
      <c r="S209" s="186" t="s">
        <v>156</v>
      </c>
      <c r="T209" s="187" t="s">
        <v>156</v>
      </c>
      <c r="U209" s="160">
        <v>0.31</v>
      </c>
      <c r="V209" s="160">
        <f>ROUND(E209*U209,2)</f>
        <v>0.31</v>
      </c>
      <c r="W209" s="160"/>
      <c r="X209" s="160"/>
      <c r="Y209" s="160" t="s">
        <v>157</v>
      </c>
      <c r="Z209" s="150"/>
      <c r="AA209" s="150"/>
      <c r="AB209" s="150"/>
      <c r="AC209" s="150"/>
      <c r="AD209" s="150"/>
      <c r="AE209" s="150"/>
      <c r="AF209" s="150"/>
      <c r="AG209" s="150" t="s">
        <v>158</v>
      </c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</row>
    <row r="210" spans="1:60" outlineLevel="1" x14ac:dyDescent="0.2">
      <c r="A210" s="181">
        <v>100</v>
      </c>
      <c r="B210" s="182" t="s">
        <v>440</v>
      </c>
      <c r="C210" s="192" t="s">
        <v>441</v>
      </c>
      <c r="D210" s="183" t="s">
        <v>154</v>
      </c>
      <c r="E210" s="184">
        <v>1</v>
      </c>
      <c r="F210" s="185"/>
      <c r="G210" s="186">
        <f>ROUND(E210*F210,2)</f>
        <v>0</v>
      </c>
      <c r="H210" s="185"/>
      <c r="I210" s="186">
        <f>ROUND(E210*H210,2)</f>
        <v>0</v>
      </c>
      <c r="J210" s="185"/>
      <c r="K210" s="186">
        <f>ROUND(E210*J210,2)</f>
        <v>0</v>
      </c>
      <c r="L210" s="186">
        <v>15</v>
      </c>
      <c r="M210" s="186">
        <f>G210*(1+L210/100)</f>
        <v>0</v>
      </c>
      <c r="N210" s="184">
        <v>2.5000000000000001E-4</v>
      </c>
      <c r="O210" s="184">
        <f>ROUND(E210*N210,2)</f>
        <v>0</v>
      </c>
      <c r="P210" s="184">
        <v>0</v>
      </c>
      <c r="Q210" s="184">
        <f>ROUND(E210*P210,2)</f>
        <v>0</v>
      </c>
      <c r="R210" s="186" t="s">
        <v>325</v>
      </c>
      <c r="S210" s="186" t="s">
        <v>156</v>
      </c>
      <c r="T210" s="187" t="s">
        <v>156</v>
      </c>
      <c r="U210" s="160">
        <v>0.47199999999999998</v>
      </c>
      <c r="V210" s="160">
        <f>ROUND(E210*U210,2)</f>
        <v>0.47</v>
      </c>
      <c r="W210" s="160"/>
      <c r="X210" s="160"/>
      <c r="Y210" s="160" t="s">
        <v>157</v>
      </c>
      <c r="Z210" s="150"/>
      <c r="AA210" s="150"/>
      <c r="AB210" s="150"/>
      <c r="AC210" s="150"/>
      <c r="AD210" s="150"/>
      <c r="AE210" s="150"/>
      <c r="AF210" s="150"/>
      <c r="AG210" s="150" t="s">
        <v>158</v>
      </c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</row>
    <row r="211" spans="1:60" outlineLevel="1" x14ac:dyDescent="0.2">
      <c r="A211" s="181">
        <v>101</v>
      </c>
      <c r="B211" s="182" t="s">
        <v>442</v>
      </c>
      <c r="C211" s="192" t="s">
        <v>443</v>
      </c>
      <c r="D211" s="183" t="s">
        <v>314</v>
      </c>
      <c r="E211" s="184">
        <v>2</v>
      </c>
      <c r="F211" s="185"/>
      <c r="G211" s="186">
        <f>ROUND(E211*F211,2)</f>
        <v>0</v>
      </c>
      <c r="H211" s="185"/>
      <c r="I211" s="186">
        <f>ROUND(E211*H211,2)</f>
        <v>0</v>
      </c>
      <c r="J211" s="185"/>
      <c r="K211" s="186">
        <f>ROUND(E211*J211,2)</f>
        <v>0</v>
      </c>
      <c r="L211" s="186">
        <v>15</v>
      </c>
      <c r="M211" s="186">
        <f>G211*(1+L211/100)</f>
        <v>0</v>
      </c>
      <c r="N211" s="184">
        <v>2E-3</v>
      </c>
      <c r="O211" s="184">
        <f>ROUND(E211*N211,2)</f>
        <v>0</v>
      </c>
      <c r="P211" s="184">
        <v>0</v>
      </c>
      <c r="Q211" s="184">
        <f>ROUND(E211*P211,2)</f>
        <v>0</v>
      </c>
      <c r="R211" s="186"/>
      <c r="S211" s="186" t="s">
        <v>259</v>
      </c>
      <c r="T211" s="187" t="s">
        <v>226</v>
      </c>
      <c r="U211" s="160">
        <v>0</v>
      </c>
      <c r="V211" s="160">
        <f>ROUND(E211*U211,2)</f>
        <v>0</v>
      </c>
      <c r="W211" s="160"/>
      <c r="X211" s="160"/>
      <c r="Y211" s="160" t="s">
        <v>157</v>
      </c>
      <c r="Z211" s="150"/>
      <c r="AA211" s="150"/>
      <c r="AB211" s="150"/>
      <c r="AC211" s="150"/>
      <c r="AD211" s="150"/>
      <c r="AE211" s="150"/>
      <c r="AF211" s="150"/>
      <c r="AG211" s="150" t="s">
        <v>158</v>
      </c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</row>
    <row r="212" spans="1:60" outlineLevel="1" x14ac:dyDescent="0.2">
      <c r="A212" s="173">
        <v>102</v>
      </c>
      <c r="B212" s="174" t="s">
        <v>444</v>
      </c>
      <c r="C212" s="189" t="s">
        <v>445</v>
      </c>
      <c r="D212" s="175" t="s">
        <v>314</v>
      </c>
      <c r="E212" s="176">
        <v>2</v>
      </c>
      <c r="F212" s="177"/>
      <c r="G212" s="178">
        <f>ROUND(E212*F212,2)</f>
        <v>0</v>
      </c>
      <c r="H212" s="177"/>
      <c r="I212" s="178">
        <f>ROUND(E212*H212,2)</f>
        <v>0</v>
      </c>
      <c r="J212" s="177"/>
      <c r="K212" s="178">
        <f>ROUND(E212*J212,2)</f>
        <v>0</v>
      </c>
      <c r="L212" s="178">
        <v>15</v>
      </c>
      <c r="M212" s="178">
        <f>G212*(1+L212/100)</f>
        <v>0</v>
      </c>
      <c r="N212" s="176">
        <v>1.5E-3</v>
      </c>
      <c r="O212" s="176">
        <f>ROUND(E212*N212,2)</f>
        <v>0</v>
      </c>
      <c r="P212" s="176">
        <v>0</v>
      </c>
      <c r="Q212" s="176">
        <f>ROUND(E212*P212,2)</f>
        <v>0</v>
      </c>
      <c r="R212" s="178"/>
      <c r="S212" s="178" t="s">
        <v>259</v>
      </c>
      <c r="T212" s="179" t="s">
        <v>226</v>
      </c>
      <c r="U212" s="160">
        <v>0</v>
      </c>
      <c r="V212" s="160">
        <f>ROUND(E212*U212,2)</f>
        <v>0</v>
      </c>
      <c r="W212" s="160"/>
      <c r="X212" s="160"/>
      <c r="Y212" s="160" t="s">
        <v>157</v>
      </c>
      <c r="Z212" s="150"/>
      <c r="AA212" s="150"/>
      <c r="AB212" s="150"/>
      <c r="AC212" s="150"/>
      <c r="AD212" s="150"/>
      <c r="AE212" s="150"/>
      <c r="AF212" s="150"/>
      <c r="AG212" s="150" t="s">
        <v>158</v>
      </c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</row>
    <row r="213" spans="1:60" outlineLevel="2" x14ac:dyDescent="0.2">
      <c r="A213" s="157"/>
      <c r="B213" s="158"/>
      <c r="C213" s="253" t="s">
        <v>446</v>
      </c>
      <c r="D213" s="254"/>
      <c r="E213" s="254"/>
      <c r="F213" s="254"/>
      <c r="G213" s="254"/>
      <c r="H213" s="160"/>
      <c r="I213" s="160"/>
      <c r="J213" s="160"/>
      <c r="K213" s="160"/>
      <c r="L213" s="160"/>
      <c r="M213" s="160"/>
      <c r="N213" s="159"/>
      <c r="O213" s="159"/>
      <c r="P213" s="159"/>
      <c r="Q213" s="159"/>
      <c r="R213" s="160"/>
      <c r="S213" s="160"/>
      <c r="T213" s="160"/>
      <c r="U213" s="160"/>
      <c r="V213" s="160"/>
      <c r="W213" s="160"/>
      <c r="X213" s="160"/>
      <c r="Y213" s="160"/>
      <c r="Z213" s="150"/>
      <c r="AA213" s="150"/>
      <c r="AB213" s="150"/>
      <c r="AC213" s="150"/>
      <c r="AD213" s="150"/>
      <c r="AE213" s="150"/>
      <c r="AF213" s="150"/>
      <c r="AG213" s="150" t="s">
        <v>162</v>
      </c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80" t="str">
        <f>C213</f>
        <v>Uzavírací kohout plynu s vestavěným termickým bezpečnostním uzavíracím ventilem ( před každým kotlem), DN20.</v>
      </c>
      <c r="BB213" s="150"/>
      <c r="BC213" s="150"/>
      <c r="BD213" s="150"/>
      <c r="BE213" s="150"/>
      <c r="BF213" s="150"/>
      <c r="BG213" s="150"/>
      <c r="BH213" s="150"/>
    </row>
    <row r="214" spans="1:60" outlineLevel="1" x14ac:dyDescent="0.2">
      <c r="A214" s="173">
        <v>103</v>
      </c>
      <c r="B214" s="174" t="s">
        <v>447</v>
      </c>
      <c r="C214" s="189" t="s">
        <v>448</v>
      </c>
      <c r="D214" s="175" t="s">
        <v>314</v>
      </c>
      <c r="E214" s="176">
        <v>1</v>
      </c>
      <c r="F214" s="177"/>
      <c r="G214" s="178">
        <f>ROUND(E214*F214,2)</f>
        <v>0</v>
      </c>
      <c r="H214" s="177"/>
      <c r="I214" s="178">
        <f>ROUND(E214*H214,2)</f>
        <v>0</v>
      </c>
      <c r="J214" s="177"/>
      <c r="K214" s="178">
        <f>ROUND(E214*J214,2)</f>
        <v>0</v>
      </c>
      <c r="L214" s="178">
        <v>15</v>
      </c>
      <c r="M214" s="178">
        <f>G214*(1+L214/100)</f>
        <v>0</v>
      </c>
      <c r="N214" s="176">
        <v>3.0699999999999998E-3</v>
      </c>
      <c r="O214" s="176">
        <f>ROUND(E214*N214,2)</f>
        <v>0</v>
      </c>
      <c r="P214" s="176">
        <v>0</v>
      </c>
      <c r="Q214" s="176">
        <f>ROUND(E214*P214,2)</f>
        <v>0</v>
      </c>
      <c r="R214" s="178" t="s">
        <v>325</v>
      </c>
      <c r="S214" s="178" t="s">
        <v>156</v>
      </c>
      <c r="T214" s="179" t="s">
        <v>156</v>
      </c>
      <c r="U214" s="160">
        <v>1.415</v>
      </c>
      <c r="V214" s="160">
        <f>ROUND(E214*U214,2)</f>
        <v>1.42</v>
      </c>
      <c r="W214" s="160"/>
      <c r="X214" s="160"/>
      <c r="Y214" s="160" t="s">
        <v>157</v>
      </c>
      <c r="Z214" s="150"/>
      <c r="AA214" s="150"/>
      <c r="AB214" s="150"/>
      <c r="AC214" s="150"/>
      <c r="AD214" s="150"/>
      <c r="AE214" s="150"/>
      <c r="AF214" s="150"/>
      <c r="AG214" s="150" t="s">
        <v>158</v>
      </c>
      <c r="AH214" s="150"/>
      <c r="AI214" s="150"/>
      <c r="AJ214" s="150"/>
      <c r="AK214" s="150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</row>
    <row r="215" spans="1:60" outlineLevel="2" x14ac:dyDescent="0.2">
      <c r="A215" s="157"/>
      <c r="B215" s="158"/>
      <c r="C215" s="255" t="s">
        <v>449</v>
      </c>
      <c r="D215" s="256"/>
      <c r="E215" s="256"/>
      <c r="F215" s="256"/>
      <c r="G215" s="256"/>
      <c r="H215" s="160"/>
      <c r="I215" s="160"/>
      <c r="J215" s="160"/>
      <c r="K215" s="160"/>
      <c r="L215" s="160"/>
      <c r="M215" s="160"/>
      <c r="N215" s="159"/>
      <c r="O215" s="159"/>
      <c r="P215" s="159"/>
      <c r="Q215" s="159"/>
      <c r="R215" s="160"/>
      <c r="S215" s="160"/>
      <c r="T215" s="160"/>
      <c r="U215" s="160"/>
      <c r="V215" s="160"/>
      <c r="W215" s="160"/>
      <c r="X215" s="160"/>
      <c r="Y215" s="160"/>
      <c r="Z215" s="150"/>
      <c r="AA215" s="150"/>
      <c r="AB215" s="150"/>
      <c r="AC215" s="150"/>
      <c r="AD215" s="150"/>
      <c r="AE215" s="150"/>
      <c r="AF215" s="150"/>
      <c r="AG215" s="150" t="s">
        <v>160</v>
      </c>
      <c r="AH215" s="150"/>
      <c r="AI215" s="150"/>
      <c r="AJ215" s="150"/>
      <c r="AK215" s="150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150"/>
      <c r="AW215" s="150"/>
      <c r="AX215" s="150"/>
      <c r="AY215" s="150"/>
      <c r="AZ215" s="150"/>
      <c r="BA215" s="150"/>
      <c r="BB215" s="150"/>
      <c r="BC215" s="150"/>
      <c r="BD215" s="150"/>
      <c r="BE215" s="150"/>
      <c r="BF215" s="150"/>
      <c r="BG215" s="150"/>
      <c r="BH215" s="150"/>
    </row>
    <row r="216" spans="1:60" outlineLevel="1" x14ac:dyDescent="0.2">
      <c r="A216" s="173">
        <v>104</v>
      </c>
      <c r="B216" s="174" t="s">
        <v>450</v>
      </c>
      <c r="C216" s="189" t="s">
        <v>451</v>
      </c>
      <c r="D216" s="175" t="s">
        <v>314</v>
      </c>
      <c r="E216" s="176">
        <v>3</v>
      </c>
      <c r="F216" s="177"/>
      <c r="G216" s="178">
        <f>ROUND(E216*F216,2)</f>
        <v>0</v>
      </c>
      <c r="H216" s="177"/>
      <c r="I216" s="178">
        <f>ROUND(E216*H216,2)</f>
        <v>0</v>
      </c>
      <c r="J216" s="177"/>
      <c r="K216" s="178">
        <f>ROUND(E216*J216,2)</f>
        <v>0</v>
      </c>
      <c r="L216" s="178">
        <v>15</v>
      </c>
      <c r="M216" s="178">
        <f>G216*(1+L216/100)</f>
        <v>0</v>
      </c>
      <c r="N216" s="176">
        <v>4.0400000000000002E-3</v>
      </c>
      <c r="O216" s="176">
        <f>ROUND(E216*N216,2)</f>
        <v>0.01</v>
      </c>
      <c r="P216" s="176">
        <v>0</v>
      </c>
      <c r="Q216" s="176">
        <f>ROUND(E216*P216,2)</f>
        <v>0</v>
      </c>
      <c r="R216" s="178" t="s">
        <v>325</v>
      </c>
      <c r="S216" s="178" t="s">
        <v>156</v>
      </c>
      <c r="T216" s="179" t="s">
        <v>156</v>
      </c>
      <c r="U216" s="160">
        <v>1.59</v>
      </c>
      <c r="V216" s="160">
        <f>ROUND(E216*U216,2)</f>
        <v>4.7699999999999996</v>
      </c>
      <c r="W216" s="160"/>
      <c r="X216" s="160"/>
      <c r="Y216" s="160" t="s">
        <v>157</v>
      </c>
      <c r="Z216" s="150"/>
      <c r="AA216" s="150"/>
      <c r="AB216" s="150"/>
      <c r="AC216" s="150"/>
      <c r="AD216" s="150"/>
      <c r="AE216" s="150"/>
      <c r="AF216" s="150"/>
      <c r="AG216" s="150" t="s">
        <v>158</v>
      </c>
      <c r="AH216" s="150"/>
      <c r="AI216" s="150"/>
      <c r="AJ216" s="150"/>
      <c r="AK216" s="150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150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</row>
    <row r="217" spans="1:60" outlineLevel="2" x14ac:dyDescent="0.2">
      <c r="A217" s="157"/>
      <c r="B217" s="158"/>
      <c r="C217" s="255" t="s">
        <v>449</v>
      </c>
      <c r="D217" s="256"/>
      <c r="E217" s="256"/>
      <c r="F217" s="256"/>
      <c r="G217" s="256"/>
      <c r="H217" s="160"/>
      <c r="I217" s="160"/>
      <c r="J217" s="160"/>
      <c r="K217" s="160"/>
      <c r="L217" s="160"/>
      <c r="M217" s="160"/>
      <c r="N217" s="159"/>
      <c r="O217" s="159"/>
      <c r="P217" s="159"/>
      <c r="Q217" s="159"/>
      <c r="R217" s="160"/>
      <c r="S217" s="160"/>
      <c r="T217" s="160"/>
      <c r="U217" s="160"/>
      <c r="V217" s="160"/>
      <c r="W217" s="160"/>
      <c r="X217" s="160"/>
      <c r="Y217" s="160"/>
      <c r="Z217" s="150"/>
      <c r="AA217" s="150"/>
      <c r="AB217" s="150"/>
      <c r="AC217" s="150"/>
      <c r="AD217" s="150"/>
      <c r="AE217" s="150"/>
      <c r="AF217" s="150"/>
      <c r="AG217" s="150" t="s">
        <v>160</v>
      </c>
      <c r="AH217" s="150"/>
      <c r="AI217" s="150"/>
      <c r="AJ217" s="150"/>
      <c r="AK217" s="150"/>
      <c r="AL217" s="150"/>
      <c r="AM217" s="150"/>
      <c r="AN217" s="150"/>
      <c r="AO217" s="150"/>
      <c r="AP217" s="150"/>
      <c r="AQ217" s="150"/>
      <c r="AR217" s="150"/>
      <c r="AS217" s="150"/>
      <c r="AT217" s="150"/>
      <c r="AU217" s="150"/>
      <c r="AV217" s="150"/>
      <c r="AW217" s="150"/>
      <c r="AX217" s="150"/>
      <c r="AY217" s="150"/>
      <c r="AZ217" s="150"/>
      <c r="BA217" s="150"/>
      <c r="BB217" s="150"/>
      <c r="BC217" s="150"/>
      <c r="BD217" s="150"/>
      <c r="BE217" s="150"/>
      <c r="BF217" s="150"/>
      <c r="BG217" s="150"/>
      <c r="BH217" s="150"/>
    </row>
    <row r="218" spans="1:60" outlineLevel="1" x14ac:dyDescent="0.2">
      <c r="A218" s="173">
        <v>105</v>
      </c>
      <c r="B218" s="174" t="s">
        <v>452</v>
      </c>
      <c r="C218" s="189" t="s">
        <v>453</v>
      </c>
      <c r="D218" s="175" t="s">
        <v>314</v>
      </c>
      <c r="E218" s="176">
        <v>1</v>
      </c>
      <c r="F218" s="177"/>
      <c r="G218" s="178">
        <f>ROUND(E218*F218,2)</f>
        <v>0</v>
      </c>
      <c r="H218" s="177"/>
      <c r="I218" s="178">
        <f>ROUND(E218*H218,2)</f>
        <v>0</v>
      </c>
      <c r="J218" s="177"/>
      <c r="K218" s="178">
        <f>ROUND(E218*J218,2)</f>
        <v>0</v>
      </c>
      <c r="L218" s="178">
        <v>15</v>
      </c>
      <c r="M218" s="178">
        <f>G218*(1+L218/100)</f>
        <v>0</v>
      </c>
      <c r="N218" s="176">
        <v>1.031E-2</v>
      </c>
      <c r="O218" s="176">
        <f>ROUND(E218*N218,2)</f>
        <v>0.01</v>
      </c>
      <c r="P218" s="176">
        <v>0</v>
      </c>
      <c r="Q218" s="176">
        <f>ROUND(E218*P218,2)</f>
        <v>0</v>
      </c>
      <c r="R218" s="178" t="s">
        <v>325</v>
      </c>
      <c r="S218" s="178" t="s">
        <v>156</v>
      </c>
      <c r="T218" s="179" t="s">
        <v>156</v>
      </c>
      <c r="U218" s="160">
        <v>2.2829999999999999</v>
      </c>
      <c r="V218" s="160">
        <f>ROUND(E218*U218,2)</f>
        <v>2.2799999999999998</v>
      </c>
      <c r="W218" s="160"/>
      <c r="X218" s="160"/>
      <c r="Y218" s="160" t="s">
        <v>157</v>
      </c>
      <c r="Z218" s="150"/>
      <c r="AA218" s="150"/>
      <c r="AB218" s="150"/>
      <c r="AC218" s="150"/>
      <c r="AD218" s="150"/>
      <c r="AE218" s="150"/>
      <c r="AF218" s="150"/>
      <c r="AG218" s="150" t="s">
        <v>158</v>
      </c>
      <c r="AH218" s="150"/>
      <c r="AI218" s="150"/>
      <c r="AJ218" s="150"/>
      <c r="AK218" s="150"/>
      <c r="AL218" s="150"/>
      <c r="AM218" s="150"/>
      <c r="AN218" s="150"/>
      <c r="AO218" s="150"/>
      <c r="AP218" s="150"/>
      <c r="AQ218" s="150"/>
      <c r="AR218" s="150"/>
      <c r="AS218" s="150"/>
      <c r="AT218" s="150"/>
      <c r="AU218" s="150"/>
      <c r="AV218" s="150"/>
      <c r="AW218" s="150"/>
      <c r="AX218" s="150"/>
      <c r="AY218" s="150"/>
      <c r="AZ218" s="150"/>
      <c r="BA218" s="150"/>
      <c r="BB218" s="150"/>
      <c r="BC218" s="150"/>
      <c r="BD218" s="150"/>
      <c r="BE218" s="150"/>
      <c r="BF218" s="150"/>
      <c r="BG218" s="150"/>
      <c r="BH218" s="150"/>
    </row>
    <row r="219" spans="1:60" outlineLevel="2" x14ac:dyDescent="0.2">
      <c r="A219" s="157"/>
      <c r="B219" s="158"/>
      <c r="C219" s="255" t="s">
        <v>449</v>
      </c>
      <c r="D219" s="256"/>
      <c r="E219" s="256"/>
      <c r="F219" s="256"/>
      <c r="G219" s="256"/>
      <c r="H219" s="160"/>
      <c r="I219" s="160"/>
      <c r="J219" s="160"/>
      <c r="K219" s="160"/>
      <c r="L219" s="160"/>
      <c r="M219" s="160"/>
      <c r="N219" s="159"/>
      <c r="O219" s="159"/>
      <c r="P219" s="159"/>
      <c r="Q219" s="159"/>
      <c r="R219" s="160"/>
      <c r="S219" s="160"/>
      <c r="T219" s="160"/>
      <c r="U219" s="160"/>
      <c r="V219" s="160"/>
      <c r="W219" s="160"/>
      <c r="X219" s="160"/>
      <c r="Y219" s="160"/>
      <c r="Z219" s="150"/>
      <c r="AA219" s="150"/>
      <c r="AB219" s="150"/>
      <c r="AC219" s="150"/>
      <c r="AD219" s="150"/>
      <c r="AE219" s="150"/>
      <c r="AF219" s="150"/>
      <c r="AG219" s="150" t="s">
        <v>160</v>
      </c>
      <c r="AH219" s="150"/>
      <c r="AI219" s="150"/>
      <c r="AJ219" s="150"/>
      <c r="AK219" s="150"/>
      <c r="AL219" s="150"/>
      <c r="AM219" s="150"/>
      <c r="AN219" s="150"/>
      <c r="AO219" s="150"/>
      <c r="AP219" s="150"/>
      <c r="AQ219" s="150"/>
      <c r="AR219" s="150"/>
      <c r="AS219" s="150"/>
      <c r="AT219" s="150"/>
      <c r="AU219" s="150"/>
      <c r="AV219" s="150"/>
      <c r="AW219" s="150"/>
      <c r="AX219" s="150"/>
      <c r="AY219" s="150"/>
      <c r="AZ219" s="150"/>
      <c r="BA219" s="150"/>
      <c r="BB219" s="150"/>
      <c r="BC219" s="150"/>
      <c r="BD219" s="150"/>
      <c r="BE219" s="150"/>
      <c r="BF219" s="150"/>
      <c r="BG219" s="150"/>
      <c r="BH219" s="150"/>
    </row>
    <row r="220" spans="1:60" outlineLevel="1" x14ac:dyDescent="0.2">
      <c r="A220" s="181">
        <v>106</v>
      </c>
      <c r="B220" s="182" t="s">
        <v>454</v>
      </c>
      <c r="C220" s="192" t="s">
        <v>455</v>
      </c>
      <c r="D220" s="183" t="s">
        <v>154</v>
      </c>
      <c r="E220" s="184">
        <v>1</v>
      </c>
      <c r="F220" s="185"/>
      <c r="G220" s="186">
        <f t="shared" ref="G220:G236" si="7">ROUND(E220*F220,2)</f>
        <v>0</v>
      </c>
      <c r="H220" s="185"/>
      <c r="I220" s="186">
        <f t="shared" ref="I220:I236" si="8">ROUND(E220*H220,2)</f>
        <v>0</v>
      </c>
      <c r="J220" s="185"/>
      <c r="K220" s="186">
        <f t="shared" ref="K220:K236" si="9">ROUND(E220*J220,2)</f>
        <v>0</v>
      </c>
      <c r="L220" s="186">
        <v>15</v>
      </c>
      <c r="M220" s="186">
        <f t="shared" ref="M220:M236" si="10">G220*(1+L220/100)</f>
        <v>0</v>
      </c>
      <c r="N220" s="184">
        <v>9.3000000000000005E-4</v>
      </c>
      <c r="O220" s="184">
        <f t="shared" ref="O220:O236" si="11">ROUND(E220*N220,2)</f>
        <v>0</v>
      </c>
      <c r="P220" s="184">
        <v>0</v>
      </c>
      <c r="Q220" s="184">
        <f t="shared" ref="Q220:Q236" si="12">ROUND(E220*P220,2)</f>
        <v>0</v>
      </c>
      <c r="R220" s="186" t="s">
        <v>325</v>
      </c>
      <c r="S220" s="186" t="s">
        <v>156</v>
      </c>
      <c r="T220" s="187" t="s">
        <v>156</v>
      </c>
      <c r="U220" s="160">
        <v>0.42399999999999999</v>
      </c>
      <c r="V220" s="160">
        <f t="shared" ref="V220:V236" si="13">ROUND(E220*U220,2)</f>
        <v>0.42</v>
      </c>
      <c r="W220" s="160"/>
      <c r="X220" s="160"/>
      <c r="Y220" s="160" t="s">
        <v>157</v>
      </c>
      <c r="Z220" s="150"/>
      <c r="AA220" s="150"/>
      <c r="AB220" s="150"/>
      <c r="AC220" s="150"/>
      <c r="AD220" s="150"/>
      <c r="AE220" s="150"/>
      <c r="AF220" s="150"/>
      <c r="AG220" s="150" t="s">
        <v>158</v>
      </c>
      <c r="AH220" s="150"/>
      <c r="AI220" s="150"/>
      <c r="AJ220" s="150"/>
      <c r="AK220" s="150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50"/>
      <c r="AW220" s="150"/>
      <c r="AX220" s="150"/>
      <c r="AY220" s="150"/>
      <c r="AZ220" s="150"/>
      <c r="BA220" s="150"/>
      <c r="BB220" s="150"/>
      <c r="BC220" s="150"/>
      <c r="BD220" s="150"/>
      <c r="BE220" s="150"/>
      <c r="BF220" s="150"/>
      <c r="BG220" s="150"/>
      <c r="BH220" s="150"/>
    </row>
    <row r="221" spans="1:60" outlineLevel="1" x14ac:dyDescent="0.2">
      <c r="A221" s="181">
        <v>107</v>
      </c>
      <c r="B221" s="182" t="s">
        <v>456</v>
      </c>
      <c r="C221" s="192" t="s">
        <v>457</v>
      </c>
      <c r="D221" s="183" t="s">
        <v>154</v>
      </c>
      <c r="E221" s="184">
        <v>1</v>
      </c>
      <c r="F221" s="185"/>
      <c r="G221" s="186">
        <f t="shared" si="7"/>
        <v>0</v>
      </c>
      <c r="H221" s="185"/>
      <c r="I221" s="186">
        <f t="shared" si="8"/>
        <v>0</v>
      </c>
      <c r="J221" s="185"/>
      <c r="K221" s="186">
        <f t="shared" si="9"/>
        <v>0</v>
      </c>
      <c r="L221" s="186">
        <v>15</v>
      </c>
      <c r="M221" s="186">
        <f t="shared" si="10"/>
        <v>0</v>
      </c>
      <c r="N221" s="184">
        <v>1.0399999999999999E-3</v>
      </c>
      <c r="O221" s="184">
        <f t="shared" si="11"/>
        <v>0</v>
      </c>
      <c r="P221" s="184">
        <v>0</v>
      </c>
      <c r="Q221" s="184">
        <f t="shared" si="12"/>
        <v>0</v>
      </c>
      <c r="R221" s="186" t="s">
        <v>325</v>
      </c>
      <c r="S221" s="186" t="s">
        <v>156</v>
      </c>
      <c r="T221" s="187" t="s">
        <v>156</v>
      </c>
      <c r="U221" s="160">
        <v>0.42399999999999999</v>
      </c>
      <c r="V221" s="160">
        <f t="shared" si="13"/>
        <v>0.42</v>
      </c>
      <c r="W221" s="160"/>
      <c r="X221" s="160"/>
      <c r="Y221" s="160" t="s">
        <v>157</v>
      </c>
      <c r="Z221" s="150"/>
      <c r="AA221" s="150"/>
      <c r="AB221" s="150"/>
      <c r="AC221" s="150"/>
      <c r="AD221" s="150"/>
      <c r="AE221" s="150"/>
      <c r="AF221" s="150"/>
      <c r="AG221" s="150" t="s">
        <v>158</v>
      </c>
      <c r="AH221" s="150"/>
      <c r="AI221" s="150"/>
      <c r="AJ221" s="150"/>
      <c r="AK221" s="150"/>
      <c r="AL221" s="150"/>
      <c r="AM221" s="150"/>
      <c r="AN221" s="150"/>
      <c r="AO221" s="150"/>
      <c r="AP221" s="150"/>
      <c r="AQ221" s="150"/>
      <c r="AR221" s="150"/>
      <c r="AS221" s="150"/>
      <c r="AT221" s="150"/>
      <c r="AU221" s="150"/>
      <c r="AV221" s="150"/>
      <c r="AW221" s="150"/>
      <c r="AX221" s="150"/>
      <c r="AY221" s="150"/>
      <c r="AZ221" s="150"/>
      <c r="BA221" s="150"/>
      <c r="BB221" s="150"/>
      <c r="BC221" s="150"/>
      <c r="BD221" s="150"/>
      <c r="BE221" s="150"/>
      <c r="BF221" s="150"/>
      <c r="BG221" s="150"/>
      <c r="BH221" s="150"/>
    </row>
    <row r="222" spans="1:60" outlineLevel="1" x14ac:dyDescent="0.2">
      <c r="A222" s="181">
        <v>108</v>
      </c>
      <c r="B222" s="182" t="s">
        <v>458</v>
      </c>
      <c r="C222" s="192" t="s">
        <v>459</v>
      </c>
      <c r="D222" s="183" t="s">
        <v>154</v>
      </c>
      <c r="E222" s="184">
        <v>1</v>
      </c>
      <c r="F222" s="185"/>
      <c r="G222" s="186">
        <f t="shared" si="7"/>
        <v>0</v>
      </c>
      <c r="H222" s="185"/>
      <c r="I222" s="186">
        <f t="shared" si="8"/>
        <v>0</v>
      </c>
      <c r="J222" s="185"/>
      <c r="K222" s="186">
        <f t="shared" si="9"/>
        <v>0</v>
      </c>
      <c r="L222" s="186">
        <v>15</v>
      </c>
      <c r="M222" s="186">
        <f t="shared" si="10"/>
        <v>0</v>
      </c>
      <c r="N222" s="184">
        <v>2.3000000000000001E-4</v>
      </c>
      <c r="O222" s="184">
        <f t="shared" si="11"/>
        <v>0</v>
      </c>
      <c r="P222" s="184">
        <v>0</v>
      </c>
      <c r="Q222" s="184">
        <f t="shared" si="12"/>
        <v>0</v>
      </c>
      <c r="R222" s="186" t="s">
        <v>325</v>
      </c>
      <c r="S222" s="186" t="s">
        <v>156</v>
      </c>
      <c r="T222" s="187" t="s">
        <v>156</v>
      </c>
      <c r="U222" s="160">
        <v>0.16600000000000001</v>
      </c>
      <c r="V222" s="160">
        <f t="shared" si="13"/>
        <v>0.17</v>
      </c>
      <c r="W222" s="160"/>
      <c r="X222" s="160"/>
      <c r="Y222" s="160" t="s">
        <v>157</v>
      </c>
      <c r="Z222" s="150"/>
      <c r="AA222" s="150"/>
      <c r="AB222" s="150"/>
      <c r="AC222" s="150"/>
      <c r="AD222" s="150"/>
      <c r="AE222" s="150"/>
      <c r="AF222" s="150"/>
      <c r="AG222" s="150" t="s">
        <v>158</v>
      </c>
      <c r="AH222" s="150"/>
      <c r="AI222" s="150"/>
      <c r="AJ222" s="150"/>
      <c r="AK222" s="150"/>
      <c r="AL222" s="150"/>
      <c r="AM222" s="150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</row>
    <row r="223" spans="1:60" outlineLevel="1" x14ac:dyDescent="0.2">
      <c r="A223" s="181">
        <v>109</v>
      </c>
      <c r="B223" s="182" t="s">
        <v>460</v>
      </c>
      <c r="C223" s="192" t="s">
        <v>461</v>
      </c>
      <c r="D223" s="183" t="s">
        <v>154</v>
      </c>
      <c r="E223" s="184">
        <v>1</v>
      </c>
      <c r="F223" s="185"/>
      <c r="G223" s="186">
        <f t="shared" si="7"/>
        <v>0</v>
      </c>
      <c r="H223" s="185"/>
      <c r="I223" s="186">
        <f t="shared" si="8"/>
        <v>0</v>
      </c>
      <c r="J223" s="185"/>
      <c r="K223" s="186">
        <f t="shared" si="9"/>
        <v>0</v>
      </c>
      <c r="L223" s="186">
        <v>15</v>
      </c>
      <c r="M223" s="186">
        <f t="shared" si="10"/>
        <v>0</v>
      </c>
      <c r="N223" s="184">
        <v>3.6999999999999999E-4</v>
      </c>
      <c r="O223" s="184">
        <f t="shared" si="11"/>
        <v>0</v>
      </c>
      <c r="P223" s="184">
        <v>0</v>
      </c>
      <c r="Q223" s="184">
        <f t="shared" si="12"/>
        <v>0</v>
      </c>
      <c r="R223" s="186" t="s">
        <v>325</v>
      </c>
      <c r="S223" s="186" t="s">
        <v>156</v>
      </c>
      <c r="T223" s="187" t="s">
        <v>156</v>
      </c>
      <c r="U223" s="160">
        <v>0.20599999999999999</v>
      </c>
      <c r="V223" s="160">
        <f t="shared" si="13"/>
        <v>0.21</v>
      </c>
      <c r="W223" s="160"/>
      <c r="X223" s="160"/>
      <c r="Y223" s="160" t="s">
        <v>157</v>
      </c>
      <c r="Z223" s="150"/>
      <c r="AA223" s="150"/>
      <c r="AB223" s="150"/>
      <c r="AC223" s="150"/>
      <c r="AD223" s="150"/>
      <c r="AE223" s="150"/>
      <c r="AF223" s="150"/>
      <c r="AG223" s="150" t="s">
        <v>158</v>
      </c>
      <c r="AH223" s="150"/>
      <c r="AI223" s="150"/>
      <c r="AJ223" s="150"/>
      <c r="AK223" s="150"/>
      <c r="AL223" s="150"/>
      <c r="AM223" s="150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</row>
    <row r="224" spans="1:60" outlineLevel="1" x14ac:dyDescent="0.2">
      <c r="A224" s="181">
        <v>110</v>
      </c>
      <c r="B224" s="182" t="s">
        <v>462</v>
      </c>
      <c r="C224" s="192" t="s">
        <v>463</v>
      </c>
      <c r="D224" s="183" t="s">
        <v>154</v>
      </c>
      <c r="E224" s="184">
        <v>1</v>
      </c>
      <c r="F224" s="185"/>
      <c r="G224" s="186">
        <f t="shared" si="7"/>
        <v>0</v>
      </c>
      <c r="H224" s="185"/>
      <c r="I224" s="186">
        <f t="shared" si="8"/>
        <v>0</v>
      </c>
      <c r="J224" s="185"/>
      <c r="K224" s="186">
        <f t="shared" si="9"/>
        <v>0</v>
      </c>
      <c r="L224" s="186">
        <v>15</v>
      </c>
      <c r="M224" s="186">
        <f t="shared" si="10"/>
        <v>0</v>
      </c>
      <c r="N224" s="184">
        <v>1.3600000000000001E-3</v>
      </c>
      <c r="O224" s="184">
        <f t="shared" si="11"/>
        <v>0</v>
      </c>
      <c r="P224" s="184">
        <v>0</v>
      </c>
      <c r="Q224" s="184">
        <f t="shared" si="12"/>
        <v>0</v>
      </c>
      <c r="R224" s="186" t="s">
        <v>325</v>
      </c>
      <c r="S224" s="186" t="s">
        <v>156</v>
      </c>
      <c r="T224" s="187" t="s">
        <v>156</v>
      </c>
      <c r="U224" s="160">
        <v>0.35099999999999998</v>
      </c>
      <c r="V224" s="160">
        <f t="shared" si="13"/>
        <v>0.35</v>
      </c>
      <c r="W224" s="160"/>
      <c r="X224" s="160"/>
      <c r="Y224" s="160" t="s">
        <v>157</v>
      </c>
      <c r="Z224" s="150"/>
      <c r="AA224" s="150"/>
      <c r="AB224" s="150"/>
      <c r="AC224" s="150"/>
      <c r="AD224" s="150"/>
      <c r="AE224" s="150"/>
      <c r="AF224" s="150"/>
      <c r="AG224" s="150" t="s">
        <v>158</v>
      </c>
      <c r="AH224" s="150"/>
      <c r="AI224" s="150"/>
      <c r="AJ224" s="150"/>
      <c r="AK224" s="150"/>
      <c r="AL224" s="150"/>
      <c r="AM224" s="150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</row>
    <row r="225" spans="1:60" outlineLevel="1" x14ac:dyDescent="0.2">
      <c r="A225" s="181">
        <v>111</v>
      </c>
      <c r="B225" s="182" t="s">
        <v>464</v>
      </c>
      <c r="C225" s="192" t="s">
        <v>465</v>
      </c>
      <c r="D225" s="183" t="s">
        <v>154</v>
      </c>
      <c r="E225" s="184">
        <v>2</v>
      </c>
      <c r="F225" s="185"/>
      <c r="G225" s="186">
        <f t="shared" si="7"/>
        <v>0</v>
      </c>
      <c r="H225" s="185"/>
      <c r="I225" s="186">
        <f t="shared" si="8"/>
        <v>0</v>
      </c>
      <c r="J225" s="185"/>
      <c r="K225" s="186">
        <f t="shared" si="9"/>
        <v>0</v>
      </c>
      <c r="L225" s="186">
        <v>15</v>
      </c>
      <c r="M225" s="186">
        <f t="shared" si="10"/>
        <v>0</v>
      </c>
      <c r="N225" s="184">
        <v>2.9999999999999997E-4</v>
      </c>
      <c r="O225" s="184">
        <f t="shared" si="11"/>
        <v>0</v>
      </c>
      <c r="P225" s="184">
        <v>0</v>
      </c>
      <c r="Q225" s="184">
        <f t="shared" si="12"/>
        <v>0</v>
      </c>
      <c r="R225" s="186"/>
      <c r="S225" s="186" t="s">
        <v>259</v>
      </c>
      <c r="T225" s="187" t="s">
        <v>226</v>
      </c>
      <c r="U225" s="160">
        <v>0</v>
      </c>
      <c r="V225" s="160">
        <f t="shared" si="13"/>
        <v>0</v>
      </c>
      <c r="W225" s="160"/>
      <c r="X225" s="160"/>
      <c r="Y225" s="160" t="s">
        <v>157</v>
      </c>
      <c r="Z225" s="150"/>
      <c r="AA225" s="150"/>
      <c r="AB225" s="150"/>
      <c r="AC225" s="150"/>
      <c r="AD225" s="150"/>
      <c r="AE225" s="150"/>
      <c r="AF225" s="150"/>
      <c r="AG225" s="150" t="s">
        <v>158</v>
      </c>
      <c r="AH225" s="150"/>
      <c r="AI225" s="150"/>
      <c r="AJ225" s="150"/>
      <c r="AK225" s="150"/>
      <c r="AL225" s="150"/>
      <c r="AM225" s="150"/>
      <c r="AN225" s="150"/>
      <c r="AO225" s="150"/>
      <c r="AP225" s="150"/>
      <c r="AQ225" s="150"/>
      <c r="AR225" s="150"/>
      <c r="AS225" s="150"/>
      <c r="AT225" s="150"/>
      <c r="AU225" s="150"/>
      <c r="AV225" s="150"/>
      <c r="AW225" s="150"/>
      <c r="AX225" s="150"/>
      <c r="AY225" s="150"/>
      <c r="AZ225" s="150"/>
      <c r="BA225" s="150"/>
      <c r="BB225" s="150"/>
      <c r="BC225" s="150"/>
      <c r="BD225" s="150"/>
      <c r="BE225" s="150"/>
      <c r="BF225" s="150"/>
      <c r="BG225" s="150"/>
      <c r="BH225" s="150"/>
    </row>
    <row r="226" spans="1:60" ht="22.5" outlineLevel="1" x14ac:dyDescent="0.2">
      <c r="A226" s="181">
        <v>112</v>
      </c>
      <c r="B226" s="182" t="s">
        <v>466</v>
      </c>
      <c r="C226" s="192" t="s">
        <v>467</v>
      </c>
      <c r="D226" s="183" t="s">
        <v>314</v>
      </c>
      <c r="E226" s="184">
        <v>1</v>
      </c>
      <c r="F226" s="185"/>
      <c r="G226" s="186">
        <f t="shared" si="7"/>
        <v>0</v>
      </c>
      <c r="H226" s="185"/>
      <c r="I226" s="186">
        <f t="shared" si="8"/>
        <v>0</v>
      </c>
      <c r="J226" s="185"/>
      <c r="K226" s="186">
        <f t="shared" si="9"/>
        <v>0</v>
      </c>
      <c r="L226" s="186">
        <v>15</v>
      </c>
      <c r="M226" s="186">
        <f t="shared" si="10"/>
        <v>0</v>
      </c>
      <c r="N226" s="184">
        <v>0.01</v>
      </c>
      <c r="O226" s="184">
        <f t="shared" si="11"/>
        <v>0.01</v>
      </c>
      <c r="P226" s="184">
        <v>0</v>
      </c>
      <c r="Q226" s="184">
        <f t="shared" si="12"/>
        <v>0</v>
      </c>
      <c r="R226" s="186"/>
      <c r="S226" s="186" t="s">
        <v>259</v>
      </c>
      <c r="T226" s="187" t="s">
        <v>226</v>
      </c>
      <c r="U226" s="160">
        <v>0</v>
      </c>
      <c r="V226" s="160">
        <f t="shared" si="13"/>
        <v>0</v>
      </c>
      <c r="W226" s="160"/>
      <c r="X226" s="160"/>
      <c r="Y226" s="160" t="s">
        <v>157</v>
      </c>
      <c r="Z226" s="150"/>
      <c r="AA226" s="150"/>
      <c r="AB226" s="150"/>
      <c r="AC226" s="150"/>
      <c r="AD226" s="150"/>
      <c r="AE226" s="150"/>
      <c r="AF226" s="150"/>
      <c r="AG226" s="150" t="s">
        <v>158</v>
      </c>
      <c r="AH226" s="150"/>
      <c r="AI226" s="150"/>
      <c r="AJ226" s="150"/>
      <c r="AK226" s="150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150"/>
      <c r="AW226" s="150"/>
      <c r="AX226" s="150"/>
      <c r="AY226" s="150"/>
      <c r="AZ226" s="150"/>
      <c r="BA226" s="150"/>
      <c r="BB226" s="150"/>
      <c r="BC226" s="150"/>
      <c r="BD226" s="150"/>
      <c r="BE226" s="150"/>
      <c r="BF226" s="150"/>
      <c r="BG226" s="150"/>
      <c r="BH226" s="150"/>
    </row>
    <row r="227" spans="1:60" outlineLevel="1" x14ac:dyDescent="0.2">
      <c r="A227" s="181">
        <v>113</v>
      </c>
      <c r="B227" s="182" t="s">
        <v>468</v>
      </c>
      <c r="C227" s="192" t="s">
        <v>469</v>
      </c>
      <c r="D227" s="183" t="s">
        <v>154</v>
      </c>
      <c r="E227" s="184">
        <v>1</v>
      </c>
      <c r="F227" s="185"/>
      <c r="G227" s="186">
        <f t="shared" si="7"/>
        <v>0</v>
      </c>
      <c r="H227" s="185"/>
      <c r="I227" s="186">
        <f t="shared" si="8"/>
        <v>0</v>
      </c>
      <c r="J227" s="185"/>
      <c r="K227" s="186">
        <f t="shared" si="9"/>
        <v>0</v>
      </c>
      <c r="L227" s="186">
        <v>15</v>
      </c>
      <c r="M227" s="186">
        <f t="shared" si="10"/>
        <v>0</v>
      </c>
      <c r="N227" s="184">
        <v>3.0000000000000001E-5</v>
      </c>
      <c r="O227" s="184">
        <f t="shared" si="11"/>
        <v>0</v>
      </c>
      <c r="P227" s="184">
        <v>0</v>
      </c>
      <c r="Q227" s="184">
        <f t="shared" si="12"/>
        <v>0</v>
      </c>
      <c r="R227" s="186" t="s">
        <v>325</v>
      </c>
      <c r="S227" s="186" t="s">
        <v>156</v>
      </c>
      <c r="T227" s="187" t="s">
        <v>156</v>
      </c>
      <c r="U227" s="160">
        <v>0.16600000000000001</v>
      </c>
      <c r="V227" s="160">
        <f t="shared" si="13"/>
        <v>0.17</v>
      </c>
      <c r="W227" s="160"/>
      <c r="X227" s="160"/>
      <c r="Y227" s="160" t="s">
        <v>157</v>
      </c>
      <c r="Z227" s="150"/>
      <c r="AA227" s="150"/>
      <c r="AB227" s="150"/>
      <c r="AC227" s="150"/>
      <c r="AD227" s="150"/>
      <c r="AE227" s="150"/>
      <c r="AF227" s="150"/>
      <c r="AG227" s="150" t="s">
        <v>158</v>
      </c>
      <c r="AH227" s="150"/>
      <c r="AI227" s="150"/>
      <c r="AJ227" s="150"/>
      <c r="AK227" s="150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150"/>
      <c r="AW227" s="150"/>
      <c r="AX227" s="150"/>
      <c r="AY227" s="150"/>
      <c r="AZ227" s="150"/>
      <c r="BA227" s="150"/>
      <c r="BB227" s="150"/>
      <c r="BC227" s="150"/>
      <c r="BD227" s="150"/>
      <c r="BE227" s="150"/>
      <c r="BF227" s="150"/>
      <c r="BG227" s="150"/>
      <c r="BH227" s="150"/>
    </row>
    <row r="228" spans="1:60" outlineLevel="1" x14ac:dyDescent="0.2">
      <c r="A228" s="181">
        <v>114</v>
      </c>
      <c r="B228" s="182" t="s">
        <v>470</v>
      </c>
      <c r="C228" s="192" t="s">
        <v>471</v>
      </c>
      <c r="D228" s="183" t="s">
        <v>154</v>
      </c>
      <c r="E228" s="184">
        <v>6</v>
      </c>
      <c r="F228" s="185"/>
      <c r="G228" s="186">
        <f t="shared" si="7"/>
        <v>0</v>
      </c>
      <c r="H228" s="185"/>
      <c r="I228" s="186">
        <f t="shared" si="8"/>
        <v>0</v>
      </c>
      <c r="J228" s="185"/>
      <c r="K228" s="186">
        <f t="shared" si="9"/>
        <v>0</v>
      </c>
      <c r="L228" s="186">
        <v>15</v>
      </c>
      <c r="M228" s="186">
        <f t="shared" si="10"/>
        <v>0</v>
      </c>
      <c r="N228" s="184">
        <v>3.0000000000000001E-5</v>
      </c>
      <c r="O228" s="184">
        <f t="shared" si="11"/>
        <v>0</v>
      </c>
      <c r="P228" s="184">
        <v>0</v>
      </c>
      <c r="Q228" s="184">
        <f t="shared" si="12"/>
        <v>0</v>
      </c>
      <c r="R228" s="186" t="s">
        <v>325</v>
      </c>
      <c r="S228" s="186" t="s">
        <v>156</v>
      </c>
      <c r="T228" s="187" t="s">
        <v>156</v>
      </c>
      <c r="U228" s="160">
        <v>0.20599999999999999</v>
      </c>
      <c r="V228" s="160">
        <f t="shared" si="13"/>
        <v>1.24</v>
      </c>
      <c r="W228" s="160"/>
      <c r="X228" s="160"/>
      <c r="Y228" s="160" t="s">
        <v>157</v>
      </c>
      <c r="Z228" s="150"/>
      <c r="AA228" s="150"/>
      <c r="AB228" s="150"/>
      <c r="AC228" s="150"/>
      <c r="AD228" s="150"/>
      <c r="AE228" s="150"/>
      <c r="AF228" s="150"/>
      <c r="AG228" s="150" t="s">
        <v>158</v>
      </c>
      <c r="AH228" s="150"/>
      <c r="AI228" s="150"/>
      <c r="AJ228" s="150"/>
      <c r="AK228" s="150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150"/>
      <c r="AW228" s="150"/>
      <c r="AX228" s="150"/>
      <c r="AY228" s="150"/>
      <c r="AZ228" s="150"/>
      <c r="BA228" s="150"/>
      <c r="BB228" s="150"/>
      <c r="BC228" s="150"/>
      <c r="BD228" s="150"/>
      <c r="BE228" s="150"/>
      <c r="BF228" s="150"/>
      <c r="BG228" s="150"/>
      <c r="BH228" s="150"/>
    </row>
    <row r="229" spans="1:60" outlineLevel="1" x14ac:dyDescent="0.2">
      <c r="A229" s="181">
        <v>115</v>
      </c>
      <c r="B229" s="182" t="s">
        <v>472</v>
      </c>
      <c r="C229" s="192" t="s">
        <v>473</v>
      </c>
      <c r="D229" s="183" t="s">
        <v>154</v>
      </c>
      <c r="E229" s="184">
        <v>1</v>
      </c>
      <c r="F229" s="185"/>
      <c r="G229" s="186">
        <f t="shared" si="7"/>
        <v>0</v>
      </c>
      <c r="H229" s="185"/>
      <c r="I229" s="186">
        <f t="shared" si="8"/>
        <v>0</v>
      </c>
      <c r="J229" s="185"/>
      <c r="K229" s="186">
        <f t="shared" si="9"/>
        <v>0</v>
      </c>
      <c r="L229" s="186">
        <v>15</v>
      </c>
      <c r="M229" s="186">
        <f t="shared" si="10"/>
        <v>0</v>
      </c>
      <c r="N229" s="184">
        <v>3.0000000000000001E-5</v>
      </c>
      <c r="O229" s="184">
        <f t="shared" si="11"/>
        <v>0</v>
      </c>
      <c r="P229" s="184">
        <v>0</v>
      </c>
      <c r="Q229" s="184">
        <f t="shared" si="12"/>
        <v>0</v>
      </c>
      <c r="R229" s="186" t="s">
        <v>325</v>
      </c>
      <c r="S229" s="186" t="s">
        <v>156</v>
      </c>
      <c r="T229" s="187" t="s">
        <v>156</v>
      </c>
      <c r="U229" s="160">
        <v>0.42399999999999999</v>
      </c>
      <c r="V229" s="160">
        <f t="shared" si="13"/>
        <v>0.42</v>
      </c>
      <c r="W229" s="160"/>
      <c r="X229" s="160"/>
      <c r="Y229" s="160" t="s">
        <v>157</v>
      </c>
      <c r="Z229" s="150"/>
      <c r="AA229" s="150"/>
      <c r="AB229" s="150"/>
      <c r="AC229" s="150"/>
      <c r="AD229" s="150"/>
      <c r="AE229" s="150"/>
      <c r="AF229" s="150"/>
      <c r="AG229" s="150" t="s">
        <v>158</v>
      </c>
      <c r="AH229" s="150"/>
      <c r="AI229" s="150"/>
      <c r="AJ229" s="150"/>
      <c r="AK229" s="150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</row>
    <row r="230" spans="1:60" outlineLevel="1" x14ac:dyDescent="0.2">
      <c r="A230" s="181">
        <v>116</v>
      </c>
      <c r="B230" s="182" t="s">
        <v>474</v>
      </c>
      <c r="C230" s="192" t="s">
        <v>475</v>
      </c>
      <c r="D230" s="183" t="s">
        <v>154</v>
      </c>
      <c r="E230" s="184">
        <v>1</v>
      </c>
      <c r="F230" s="185"/>
      <c r="G230" s="186">
        <f t="shared" si="7"/>
        <v>0</v>
      </c>
      <c r="H230" s="185"/>
      <c r="I230" s="186">
        <f t="shared" si="8"/>
        <v>0</v>
      </c>
      <c r="J230" s="185"/>
      <c r="K230" s="186">
        <f t="shared" si="9"/>
        <v>0</v>
      </c>
      <c r="L230" s="186">
        <v>15</v>
      </c>
      <c r="M230" s="186">
        <f t="shared" si="10"/>
        <v>0</v>
      </c>
      <c r="N230" s="184">
        <v>2E-3</v>
      </c>
      <c r="O230" s="184">
        <f t="shared" si="11"/>
        <v>0</v>
      </c>
      <c r="P230" s="184">
        <v>0</v>
      </c>
      <c r="Q230" s="184">
        <f t="shared" si="12"/>
        <v>0</v>
      </c>
      <c r="R230" s="186"/>
      <c r="S230" s="186" t="s">
        <v>259</v>
      </c>
      <c r="T230" s="187" t="s">
        <v>226</v>
      </c>
      <c r="U230" s="160">
        <v>0</v>
      </c>
      <c r="V230" s="160">
        <f t="shared" si="13"/>
        <v>0</v>
      </c>
      <c r="W230" s="160"/>
      <c r="X230" s="160"/>
      <c r="Y230" s="160" t="s">
        <v>157</v>
      </c>
      <c r="Z230" s="150"/>
      <c r="AA230" s="150"/>
      <c r="AB230" s="150"/>
      <c r="AC230" s="150"/>
      <c r="AD230" s="150"/>
      <c r="AE230" s="150"/>
      <c r="AF230" s="150"/>
      <c r="AG230" s="150" t="s">
        <v>158</v>
      </c>
      <c r="AH230" s="150"/>
      <c r="AI230" s="150"/>
      <c r="AJ230" s="150"/>
      <c r="AK230" s="150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</row>
    <row r="231" spans="1:60" outlineLevel="1" x14ac:dyDescent="0.2">
      <c r="A231" s="181">
        <v>117</v>
      </c>
      <c r="B231" s="182" t="s">
        <v>476</v>
      </c>
      <c r="C231" s="192" t="s">
        <v>477</v>
      </c>
      <c r="D231" s="183" t="s">
        <v>154</v>
      </c>
      <c r="E231" s="184">
        <v>1</v>
      </c>
      <c r="F231" s="185"/>
      <c r="G231" s="186">
        <f t="shared" si="7"/>
        <v>0</v>
      </c>
      <c r="H231" s="185"/>
      <c r="I231" s="186">
        <f t="shared" si="8"/>
        <v>0</v>
      </c>
      <c r="J231" s="185"/>
      <c r="K231" s="186">
        <f t="shared" si="9"/>
        <v>0</v>
      </c>
      <c r="L231" s="186">
        <v>15</v>
      </c>
      <c r="M231" s="186">
        <f t="shared" si="10"/>
        <v>0</v>
      </c>
      <c r="N231" s="184">
        <v>5.0000000000000001E-4</v>
      </c>
      <c r="O231" s="184">
        <f t="shared" si="11"/>
        <v>0</v>
      </c>
      <c r="P231" s="184">
        <v>0</v>
      </c>
      <c r="Q231" s="184">
        <f t="shared" si="12"/>
        <v>0</v>
      </c>
      <c r="R231" s="186"/>
      <c r="S231" s="186" t="s">
        <v>259</v>
      </c>
      <c r="T231" s="187" t="s">
        <v>226</v>
      </c>
      <c r="U231" s="160">
        <v>0</v>
      </c>
      <c r="V231" s="160">
        <f t="shared" si="13"/>
        <v>0</v>
      </c>
      <c r="W231" s="160"/>
      <c r="X231" s="160"/>
      <c r="Y231" s="160" t="s">
        <v>157</v>
      </c>
      <c r="Z231" s="150"/>
      <c r="AA231" s="150"/>
      <c r="AB231" s="150"/>
      <c r="AC231" s="150"/>
      <c r="AD231" s="150"/>
      <c r="AE231" s="150"/>
      <c r="AF231" s="150"/>
      <c r="AG231" s="150" t="s">
        <v>158</v>
      </c>
      <c r="AH231" s="150"/>
      <c r="AI231" s="150"/>
      <c r="AJ231" s="150"/>
      <c r="AK231" s="150"/>
      <c r="AL231" s="150"/>
      <c r="AM231" s="150"/>
      <c r="AN231" s="150"/>
      <c r="AO231" s="150"/>
      <c r="AP231" s="150"/>
      <c r="AQ231" s="150"/>
      <c r="AR231" s="150"/>
      <c r="AS231" s="150"/>
      <c r="AT231" s="150"/>
      <c r="AU231" s="150"/>
      <c r="AV231" s="150"/>
      <c r="AW231" s="150"/>
      <c r="AX231" s="150"/>
      <c r="AY231" s="150"/>
      <c r="AZ231" s="150"/>
      <c r="BA231" s="150"/>
      <c r="BB231" s="150"/>
      <c r="BC231" s="150"/>
      <c r="BD231" s="150"/>
      <c r="BE231" s="150"/>
      <c r="BF231" s="150"/>
      <c r="BG231" s="150"/>
      <c r="BH231" s="150"/>
    </row>
    <row r="232" spans="1:60" outlineLevel="1" x14ac:dyDescent="0.2">
      <c r="A232" s="181">
        <v>118</v>
      </c>
      <c r="B232" s="182" t="s">
        <v>478</v>
      </c>
      <c r="C232" s="192" t="s">
        <v>479</v>
      </c>
      <c r="D232" s="183" t="s">
        <v>314</v>
      </c>
      <c r="E232" s="184">
        <v>1</v>
      </c>
      <c r="F232" s="185"/>
      <c r="G232" s="186">
        <f t="shared" si="7"/>
        <v>0</v>
      </c>
      <c r="H232" s="185"/>
      <c r="I232" s="186">
        <f t="shared" si="8"/>
        <v>0</v>
      </c>
      <c r="J232" s="185"/>
      <c r="K232" s="186">
        <f t="shared" si="9"/>
        <v>0</v>
      </c>
      <c r="L232" s="186">
        <v>15</v>
      </c>
      <c r="M232" s="186">
        <f t="shared" si="10"/>
        <v>0</v>
      </c>
      <c r="N232" s="184">
        <v>1E-4</v>
      </c>
      <c r="O232" s="184">
        <f t="shared" si="11"/>
        <v>0</v>
      </c>
      <c r="P232" s="184">
        <v>0</v>
      </c>
      <c r="Q232" s="184">
        <f t="shared" si="12"/>
        <v>0</v>
      </c>
      <c r="R232" s="186"/>
      <c r="S232" s="186" t="s">
        <v>259</v>
      </c>
      <c r="T232" s="187" t="s">
        <v>226</v>
      </c>
      <c r="U232" s="160">
        <v>0</v>
      </c>
      <c r="V232" s="160">
        <f t="shared" si="13"/>
        <v>0</v>
      </c>
      <c r="W232" s="160"/>
      <c r="X232" s="160"/>
      <c r="Y232" s="160" t="s">
        <v>157</v>
      </c>
      <c r="Z232" s="150"/>
      <c r="AA232" s="150"/>
      <c r="AB232" s="150"/>
      <c r="AC232" s="150"/>
      <c r="AD232" s="150"/>
      <c r="AE232" s="150"/>
      <c r="AF232" s="150"/>
      <c r="AG232" s="150" t="s">
        <v>158</v>
      </c>
      <c r="AH232" s="150"/>
      <c r="AI232" s="150"/>
      <c r="AJ232" s="150"/>
      <c r="AK232" s="150"/>
      <c r="AL232" s="150"/>
      <c r="AM232" s="150"/>
      <c r="AN232" s="150"/>
      <c r="AO232" s="150"/>
      <c r="AP232" s="150"/>
      <c r="AQ232" s="150"/>
      <c r="AR232" s="150"/>
      <c r="AS232" s="150"/>
      <c r="AT232" s="150"/>
      <c r="AU232" s="150"/>
      <c r="AV232" s="150"/>
      <c r="AW232" s="150"/>
      <c r="AX232" s="150"/>
      <c r="AY232" s="150"/>
      <c r="AZ232" s="150"/>
      <c r="BA232" s="150"/>
      <c r="BB232" s="150"/>
      <c r="BC232" s="150"/>
      <c r="BD232" s="150"/>
      <c r="BE232" s="150"/>
      <c r="BF232" s="150"/>
      <c r="BG232" s="150"/>
      <c r="BH232" s="150"/>
    </row>
    <row r="233" spans="1:60" ht="22.5" outlineLevel="1" x14ac:dyDescent="0.2">
      <c r="A233" s="181">
        <v>119</v>
      </c>
      <c r="B233" s="182" t="s">
        <v>480</v>
      </c>
      <c r="C233" s="192" t="s">
        <v>481</v>
      </c>
      <c r="D233" s="183" t="s">
        <v>154</v>
      </c>
      <c r="E233" s="184">
        <v>2</v>
      </c>
      <c r="F233" s="185"/>
      <c r="G233" s="186">
        <f t="shared" si="7"/>
        <v>0</v>
      </c>
      <c r="H233" s="185"/>
      <c r="I233" s="186">
        <f t="shared" si="8"/>
        <v>0</v>
      </c>
      <c r="J233" s="185"/>
      <c r="K233" s="186">
        <f t="shared" si="9"/>
        <v>0</v>
      </c>
      <c r="L233" s="186">
        <v>15</v>
      </c>
      <c r="M233" s="186">
        <f t="shared" si="10"/>
        <v>0</v>
      </c>
      <c r="N233" s="184">
        <v>0</v>
      </c>
      <c r="O233" s="184">
        <f t="shared" si="11"/>
        <v>0</v>
      </c>
      <c r="P233" s="184">
        <v>0</v>
      </c>
      <c r="Q233" s="184">
        <f t="shared" si="12"/>
        <v>0</v>
      </c>
      <c r="R233" s="186" t="s">
        <v>325</v>
      </c>
      <c r="S233" s="186" t="s">
        <v>156</v>
      </c>
      <c r="T233" s="187" t="s">
        <v>156</v>
      </c>
      <c r="U233" s="160">
        <v>6.4000000000000001E-2</v>
      </c>
      <c r="V233" s="160">
        <f t="shared" si="13"/>
        <v>0.13</v>
      </c>
      <c r="W233" s="160"/>
      <c r="X233" s="160"/>
      <c r="Y233" s="160" t="s">
        <v>157</v>
      </c>
      <c r="Z233" s="150"/>
      <c r="AA233" s="150"/>
      <c r="AB233" s="150"/>
      <c r="AC233" s="150"/>
      <c r="AD233" s="150"/>
      <c r="AE233" s="150"/>
      <c r="AF233" s="150"/>
      <c r="AG233" s="150" t="s">
        <v>158</v>
      </c>
      <c r="AH233" s="150"/>
      <c r="AI233" s="150"/>
      <c r="AJ233" s="150"/>
      <c r="AK233" s="150"/>
      <c r="AL233" s="150"/>
      <c r="AM233" s="150"/>
      <c r="AN233" s="150"/>
      <c r="AO233" s="150"/>
      <c r="AP233" s="150"/>
      <c r="AQ233" s="150"/>
      <c r="AR233" s="150"/>
      <c r="AS233" s="150"/>
      <c r="AT233" s="150"/>
      <c r="AU233" s="150"/>
      <c r="AV233" s="150"/>
      <c r="AW233" s="150"/>
      <c r="AX233" s="150"/>
      <c r="AY233" s="150"/>
      <c r="AZ233" s="150"/>
      <c r="BA233" s="150"/>
      <c r="BB233" s="150"/>
      <c r="BC233" s="150"/>
      <c r="BD233" s="150"/>
      <c r="BE233" s="150"/>
      <c r="BF233" s="150"/>
      <c r="BG233" s="150"/>
      <c r="BH233" s="150"/>
    </row>
    <row r="234" spans="1:60" ht="22.5" outlineLevel="1" x14ac:dyDescent="0.2">
      <c r="A234" s="181">
        <v>120</v>
      </c>
      <c r="B234" s="182" t="s">
        <v>482</v>
      </c>
      <c r="C234" s="192" t="s">
        <v>483</v>
      </c>
      <c r="D234" s="183" t="s">
        <v>192</v>
      </c>
      <c r="E234" s="184">
        <v>17</v>
      </c>
      <c r="F234" s="185"/>
      <c r="G234" s="186">
        <f t="shared" si="7"/>
        <v>0</v>
      </c>
      <c r="H234" s="185"/>
      <c r="I234" s="186">
        <f t="shared" si="8"/>
        <v>0</v>
      </c>
      <c r="J234" s="185"/>
      <c r="K234" s="186">
        <f t="shared" si="9"/>
        <v>0</v>
      </c>
      <c r="L234" s="186">
        <v>15</v>
      </c>
      <c r="M234" s="186">
        <f t="shared" si="10"/>
        <v>0</v>
      </c>
      <c r="N234" s="184">
        <v>0</v>
      </c>
      <c r="O234" s="184">
        <f t="shared" si="11"/>
        <v>0</v>
      </c>
      <c r="P234" s="184">
        <v>0</v>
      </c>
      <c r="Q234" s="184">
        <f t="shared" si="12"/>
        <v>0</v>
      </c>
      <c r="R234" s="186" t="s">
        <v>325</v>
      </c>
      <c r="S234" s="186" t="s">
        <v>156</v>
      </c>
      <c r="T234" s="187" t="s">
        <v>156</v>
      </c>
      <c r="U234" s="160">
        <v>6.2E-2</v>
      </c>
      <c r="V234" s="160">
        <f t="shared" si="13"/>
        <v>1.05</v>
      </c>
      <c r="W234" s="160"/>
      <c r="X234" s="160"/>
      <c r="Y234" s="160" t="s">
        <v>157</v>
      </c>
      <c r="Z234" s="150"/>
      <c r="AA234" s="150"/>
      <c r="AB234" s="150"/>
      <c r="AC234" s="150"/>
      <c r="AD234" s="150"/>
      <c r="AE234" s="150"/>
      <c r="AF234" s="150"/>
      <c r="AG234" s="150" t="s">
        <v>158</v>
      </c>
      <c r="AH234" s="150"/>
      <c r="AI234" s="150"/>
      <c r="AJ234" s="150"/>
      <c r="AK234" s="150"/>
      <c r="AL234" s="150"/>
      <c r="AM234" s="150"/>
      <c r="AN234" s="150"/>
      <c r="AO234" s="150"/>
      <c r="AP234" s="150"/>
      <c r="AQ234" s="150"/>
      <c r="AR234" s="150"/>
      <c r="AS234" s="150"/>
      <c r="AT234" s="150"/>
      <c r="AU234" s="150"/>
      <c r="AV234" s="150"/>
      <c r="AW234" s="150"/>
      <c r="AX234" s="150"/>
      <c r="AY234" s="150"/>
      <c r="AZ234" s="150"/>
      <c r="BA234" s="150"/>
      <c r="BB234" s="150"/>
      <c r="BC234" s="150"/>
      <c r="BD234" s="150"/>
      <c r="BE234" s="150"/>
      <c r="BF234" s="150"/>
      <c r="BG234" s="150"/>
      <c r="BH234" s="150"/>
    </row>
    <row r="235" spans="1:60" ht="22.5" outlineLevel="1" x14ac:dyDescent="0.2">
      <c r="A235" s="181">
        <v>121</v>
      </c>
      <c r="B235" s="182" t="s">
        <v>484</v>
      </c>
      <c r="C235" s="192" t="s">
        <v>485</v>
      </c>
      <c r="D235" s="183" t="s">
        <v>154</v>
      </c>
      <c r="E235" s="184">
        <v>1</v>
      </c>
      <c r="F235" s="185"/>
      <c r="G235" s="186">
        <f t="shared" si="7"/>
        <v>0</v>
      </c>
      <c r="H235" s="185"/>
      <c r="I235" s="186">
        <f t="shared" si="8"/>
        <v>0</v>
      </c>
      <c r="J235" s="185"/>
      <c r="K235" s="186">
        <f t="shared" si="9"/>
        <v>0</v>
      </c>
      <c r="L235" s="186">
        <v>15</v>
      </c>
      <c r="M235" s="186">
        <f t="shared" si="10"/>
        <v>0</v>
      </c>
      <c r="N235" s="184">
        <v>0</v>
      </c>
      <c r="O235" s="184">
        <f t="shared" si="11"/>
        <v>0</v>
      </c>
      <c r="P235" s="184">
        <v>0</v>
      </c>
      <c r="Q235" s="184">
        <f t="shared" si="12"/>
        <v>0</v>
      </c>
      <c r="R235" s="186" t="s">
        <v>325</v>
      </c>
      <c r="S235" s="186" t="s">
        <v>156</v>
      </c>
      <c r="T235" s="187" t="s">
        <v>156</v>
      </c>
      <c r="U235" s="160">
        <v>0.48199999999999998</v>
      </c>
      <c r="V235" s="160">
        <f t="shared" si="13"/>
        <v>0.48</v>
      </c>
      <c r="W235" s="160"/>
      <c r="X235" s="160"/>
      <c r="Y235" s="160" t="s">
        <v>157</v>
      </c>
      <c r="Z235" s="150"/>
      <c r="AA235" s="150"/>
      <c r="AB235" s="150"/>
      <c r="AC235" s="150"/>
      <c r="AD235" s="150"/>
      <c r="AE235" s="150"/>
      <c r="AF235" s="150"/>
      <c r="AG235" s="150" t="s">
        <v>158</v>
      </c>
      <c r="AH235" s="150"/>
      <c r="AI235" s="150"/>
      <c r="AJ235" s="150"/>
      <c r="AK235" s="150"/>
      <c r="AL235" s="150"/>
      <c r="AM235" s="150"/>
      <c r="AN235" s="150"/>
      <c r="AO235" s="150"/>
      <c r="AP235" s="150"/>
      <c r="AQ235" s="150"/>
      <c r="AR235" s="150"/>
      <c r="AS235" s="150"/>
      <c r="AT235" s="150"/>
      <c r="AU235" s="150"/>
      <c r="AV235" s="150"/>
      <c r="AW235" s="150"/>
      <c r="AX235" s="150"/>
      <c r="AY235" s="150"/>
      <c r="AZ235" s="150"/>
      <c r="BA235" s="150"/>
      <c r="BB235" s="150"/>
      <c r="BC235" s="150"/>
      <c r="BD235" s="150"/>
      <c r="BE235" s="150"/>
      <c r="BF235" s="150"/>
      <c r="BG235" s="150"/>
      <c r="BH235" s="150"/>
    </row>
    <row r="236" spans="1:60" outlineLevel="1" x14ac:dyDescent="0.2">
      <c r="A236" s="173">
        <v>122</v>
      </c>
      <c r="B236" s="174" t="s">
        <v>347</v>
      </c>
      <c r="C236" s="189" t="s">
        <v>348</v>
      </c>
      <c r="D236" s="175" t="s">
        <v>332</v>
      </c>
      <c r="E236" s="176">
        <v>4</v>
      </c>
      <c r="F236" s="177"/>
      <c r="G236" s="178">
        <f t="shared" si="7"/>
        <v>0</v>
      </c>
      <c r="H236" s="177"/>
      <c r="I236" s="178">
        <f t="shared" si="8"/>
        <v>0</v>
      </c>
      <c r="J236" s="177"/>
      <c r="K236" s="178">
        <f t="shared" si="9"/>
        <v>0</v>
      </c>
      <c r="L236" s="178">
        <v>15</v>
      </c>
      <c r="M236" s="178">
        <f t="shared" si="10"/>
        <v>0</v>
      </c>
      <c r="N236" s="176">
        <v>0</v>
      </c>
      <c r="O236" s="176">
        <f t="shared" si="11"/>
        <v>0</v>
      </c>
      <c r="P236" s="176">
        <v>0</v>
      </c>
      <c r="Q236" s="176">
        <f t="shared" si="12"/>
        <v>0</v>
      </c>
      <c r="R236" s="178" t="s">
        <v>172</v>
      </c>
      <c r="S236" s="178" t="s">
        <v>156</v>
      </c>
      <c r="T236" s="179" t="s">
        <v>156</v>
      </c>
      <c r="U236" s="160">
        <v>1</v>
      </c>
      <c r="V236" s="160">
        <f t="shared" si="13"/>
        <v>4</v>
      </c>
      <c r="W236" s="160"/>
      <c r="X236" s="160"/>
      <c r="Y236" s="160" t="s">
        <v>157</v>
      </c>
      <c r="Z236" s="150"/>
      <c r="AA236" s="150"/>
      <c r="AB236" s="150"/>
      <c r="AC236" s="150"/>
      <c r="AD236" s="150"/>
      <c r="AE236" s="150"/>
      <c r="AF236" s="150"/>
      <c r="AG236" s="150" t="s">
        <v>158</v>
      </c>
      <c r="AH236" s="150"/>
      <c r="AI236" s="150"/>
      <c r="AJ236" s="150"/>
      <c r="AK236" s="150"/>
      <c r="AL236" s="150"/>
      <c r="AM236" s="150"/>
      <c r="AN236" s="150"/>
      <c r="AO236" s="150"/>
      <c r="AP236" s="150"/>
      <c r="AQ236" s="150"/>
      <c r="AR236" s="150"/>
      <c r="AS236" s="150"/>
      <c r="AT236" s="150"/>
      <c r="AU236" s="150"/>
      <c r="AV236" s="150"/>
      <c r="AW236" s="150"/>
      <c r="AX236" s="150"/>
      <c r="AY236" s="150"/>
      <c r="AZ236" s="150"/>
      <c r="BA236" s="150"/>
      <c r="BB236" s="150"/>
      <c r="BC236" s="150"/>
      <c r="BD236" s="150"/>
      <c r="BE236" s="150"/>
      <c r="BF236" s="150"/>
      <c r="BG236" s="150"/>
      <c r="BH236" s="150"/>
    </row>
    <row r="237" spans="1:60" outlineLevel="2" x14ac:dyDescent="0.2">
      <c r="A237" s="157"/>
      <c r="B237" s="158"/>
      <c r="C237" s="253" t="s">
        <v>486</v>
      </c>
      <c r="D237" s="254"/>
      <c r="E237" s="254"/>
      <c r="F237" s="254"/>
      <c r="G237" s="254"/>
      <c r="H237" s="160"/>
      <c r="I237" s="160"/>
      <c r="J237" s="160"/>
      <c r="K237" s="160"/>
      <c r="L237" s="160"/>
      <c r="M237" s="160"/>
      <c r="N237" s="159"/>
      <c r="O237" s="159"/>
      <c r="P237" s="159"/>
      <c r="Q237" s="159"/>
      <c r="R237" s="160"/>
      <c r="S237" s="160"/>
      <c r="T237" s="160"/>
      <c r="U237" s="160"/>
      <c r="V237" s="160"/>
      <c r="W237" s="160"/>
      <c r="X237" s="160"/>
      <c r="Y237" s="160"/>
      <c r="Z237" s="150"/>
      <c r="AA237" s="150"/>
      <c r="AB237" s="150"/>
      <c r="AC237" s="150"/>
      <c r="AD237" s="150"/>
      <c r="AE237" s="150"/>
      <c r="AF237" s="150"/>
      <c r="AG237" s="150" t="s">
        <v>162</v>
      </c>
      <c r="AH237" s="150"/>
      <c r="AI237" s="150"/>
      <c r="AJ237" s="150"/>
      <c r="AK237" s="150"/>
      <c r="AL237" s="150"/>
      <c r="AM237" s="150"/>
      <c r="AN237" s="150"/>
      <c r="AO237" s="150"/>
      <c r="AP237" s="150"/>
      <c r="AQ237" s="150"/>
      <c r="AR237" s="150"/>
      <c r="AS237" s="150"/>
      <c r="AT237" s="150"/>
      <c r="AU237" s="150"/>
      <c r="AV237" s="150"/>
      <c r="AW237" s="150"/>
      <c r="AX237" s="150"/>
      <c r="AY237" s="150"/>
      <c r="AZ237" s="150"/>
      <c r="BA237" s="150"/>
      <c r="BB237" s="150"/>
      <c r="BC237" s="150"/>
      <c r="BD237" s="150"/>
      <c r="BE237" s="150"/>
      <c r="BF237" s="150"/>
      <c r="BG237" s="150"/>
      <c r="BH237" s="150"/>
    </row>
    <row r="238" spans="1:60" outlineLevel="1" x14ac:dyDescent="0.2">
      <c r="A238" s="173">
        <v>123</v>
      </c>
      <c r="B238" s="174" t="s">
        <v>487</v>
      </c>
      <c r="C238" s="189" t="s">
        <v>352</v>
      </c>
      <c r="D238" s="175" t="s">
        <v>314</v>
      </c>
      <c r="E238" s="176">
        <v>1</v>
      </c>
      <c r="F238" s="177"/>
      <c r="G238" s="178">
        <f>ROUND(E238*F238,2)</f>
        <v>0</v>
      </c>
      <c r="H238" s="177"/>
      <c r="I238" s="178">
        <f>ROUND(E238*H238,2)</f>
        <v>0</v>
      </c>
      <c r="J238" s="177"/>
      <c r="K238" s="178">
        <f>ROUND(E238*J238,2)</f>
        <v>0</v>
      </c>
      <c r="L238" s="178">
        <v>15</v>
      </c>
      <c r="M238" s="178">
        <f>G238*(1+L238/100)</f>
        <v>0</v>
      </c>
      <c r="N238" s="176">
        <v>0.02</v>
      </c>
      <c r="O238" s="176">
        <f>ROUND(E238*N238,2)</f>
        <v>0.02</v>
      </c>
      <c r="P238" s="176">
        <v>0</v>
      </c>
      <c r="Q238" s="176">
        <f>ROUND(E238*P238,2)</f>
        <v>0</v>
      </c>
      <c r="R238" s="178"/>
      <c r="S238" s="178" t="s">
        <v>259</v>
      </c>
      <c r="T238" s="179" t="s">
        <v>276</v>
      </c>
      <c r="U238" s="160">
        <v>0</v>
      </c>
      <c r="V238" s="160">
        <f>ROUND(E238*U238,2)</f>
        <v>0</v>
      </c>
      <c r="W238" s="160"/>
      <c r="X238" s="160"/>
      <c r="Y238" s="160" t="s">
        <v>157</v>
      </c>
      <c r="Z238" s="150"/>
      <c r="AA238" s="150"/>
      <c r="AB238" s="150"/>
      <c r="AC238" s="150"/>
      <c r="AD238" s="150"/>
      <c r="AE238" s="150"/>
      <c r="AF238" s="150"/>
      <c r="AG238" s="150" t="s">
        <v>158</v>
      </c>
      <c r="AH238" s="150"/>
      <c r="AI238" s="150"/>
      <c r="AJ238" s="150"/>
      <c r="AK238" s="150"/>
      <c r="AL238" s="150"/>
      <c r="AM238" s="150"/>
      <c r="AN238" s="150"/>
      <c r="AO238" s="150"/>
      <c r="AP238" s="150"/>
      <c r="AQ238" s="150"/>
      <c r="AR238" s="150"/>
      <c r="AS238" s="150"/>
      <c r="AT238" s="150"/>
      <c r="AU238" s="150"/>
      <c r="AV238" s="150"/>
      <c r="AW238" s="150"/>
      <c r="AX238" s="150"/>
      <c r="AY238" s="150"/>
      <c r="AZ238" s="150"/>
      <c r="BA238" s="150"/>
      <c r="BB238" s="150"/>
      <c r="BC238" s="150"/>
      <c r="BD238" s="150"/>
      <c r="BE238" s="150"/>
      <c r="BF238" s="150"/>
      <c r="BG238" s="150"/>
      <c r="BH238" s="150"/>
    </row>
    <row r="239" spans="1:60" outlineLevel="2" x14ac:dyDescent="0.2">
      <c r="A239" s="157"/>
      <c r="B239" s="158"/>
      <c r="C239" s="253" t="s">
        <v>488</v>
      </c>
      <c r="D239" s="254"/>
      <c r="E239" s="254"/>
      <c r="F239" s="254"/>
      <c r="G239" s="254"/>
      <c r="H239" s="160"/>
      <c r="I239" s="160"/>
      <c r="J239" s="160"/>
      <c r="K239" s="160"/>
      <c r="L239" s="160"/>
      <c r="M239" s="160"/>
      <c r="N239" s="159"/>
      <c r="O239" s="159"/>
      <c r="P239" s="159"/>
      <c r="Q239" s="159"/>
      <c r="R239" s="160"/>
      <c r="S239" s="160"/>
      <c r="T239" s="160"/>
      <c r="U239" s="160"/>
      <c r="V239" s="160"/>
      <c r="W239" s="160"/>
      <c r="X239" s="160"/>
      <c r="Y239" s="160"/>
      <c r="Z239" s="150"/>
      <c r="AA239" s="150"/>
      <c r="AB239" s="150"/>
      <c r="AC239" s="150"/>
      <c r="AD239" s="150"/>
      <c r="AE239" s="150"/>
      <c r="AF239" s="150"/>
      <c r="AG239" s="150" t="s">
        <v>162</v>
      </c>
      <c r="AH239" s="150"/>
      <c r="AI239" s="150"/>
      <c r="AJ239" s="150"/>
      <c r="AK239" s="150"/>
      <c r="AL239" s="150"/>
      <c r="AM239" s="150"/>
      <c r="AN239" s="150"/>
      <c r="AO239" s="150"/>
      <c r="AP239" s="150"/>
      <c r="AQ239" s="150"/>
      <c r="AR239" s="150"/>
      <c r="AS239" s="150"/>
      <c r="AT239" s="150"/>
      <c r="AU239" s="150"/>
      <c r="AV239" s="150"/>
      <c r="AW239" s="150"/>
      <c r="AX239" s="150"/>
      <c r="AY239" s="150"/>
      <c r="AZ239" s="150"/>
      <c r="BA239" s="150"/>
      <c r="BB239" s="150"/>
      <c r="BC239" s="150"/>
      <c r="BD239" s="150"/>
      <c r="BE239" s="150"/>
      <c r="BF239" s="150"/>
      <c r="BG239" s="150"/>
      <c r="BH239" s="150"/>
    </row>
    <row r="240" spans="1:60" outlineLevel="1" x14ac:dyDescent="0.2">
      <c r="A240" s="173">
        <v>124</v>
      </c>
      <c r="B240" s="174" t="s">
        <v>489</v>
      </c>
      <c r="C240" s="189" t="s">
        <v>331</v>
      </c>
      <c r="D240" s="175" t="s">
        <v>332</v>
      </c>
      <c r="E240" s="176">
        <v>8</v>
      </c>
      <c r="F240" s="177"/>
      <c r="G240" s="178">
        <f>ROUND(E240*F240,2)</f>
        <v>0</v>
      </c>
      <c r="H240" s="177"/>
      <c r="I240" s="178">
        <f>ROUND(E240*H240,2)</f>
        <v>0</v>
      </c>
      <c r="J240" s="177"/>
      <c r="K240" s="178">
        <f>ROUND(E240*J240,2)</f>
        <v>0</v>
      </c>
      <c r="L240" s="178">
        <v>15</v>
      </c>
      <c r="M240" s="178">
        <f>G240*(1+L240/100)</f>
        <v>0</v>
      </c>
      <c r="N240" s="176">
        <v>0</v>
      </c>
      <c r="O240" s="176">
        <f>ROUND(E240*N240,2)</f>
        <v>0</v>
      </c>
      <c r="P240" s="176">
        <v>0</v>
      </c>
      <c r="Q240" s="176">
        <f>ROUND(E240*P240,2)</f>
        <v>0</v>
      </c>
      <c r="R240" s="178"/>
      <c r="S240" s="178" t="s">
        <v>259</v>
      </c>
      <c r="T240" s="179" t="s">
        <v>276</v>
      </c>
      <c r="U240" s="160">
        <v>1</v>
      </c>
      <c r="V240" s="160">
        <f>ROUND(E240*U240,2)</f>
        <v>8</v>
      </c>
      <c r="W240" s="160"/>
      <c r="X240" s="160"/>
      <c r="Y240" s="160" t="s">
        <v>157</v>
      </c>
      <c r="Z240" s="150"/>
      <c r="AA240" s="150"/>
      <c r="AB240" s="150"/>
      <c r="AC240" s="150"/>
      <c r="AD240" s="150"/>
      <c r="AE240" s="150"/>
      <c r="AF240" s="150"/>
      <c r="AG240" s="150" t="s">
        <v>158</v>
      </c>
      <c r="AH240" s="150"/>
      <c r="AI240" s="150"/>
      <c r="AJ240" s="150"/>
      <c r="AK240" s="150"/>
      <c r="AL240" s="150"/>
      <c r="AM240" s="150"/>
      <c r="AN240" s="150"/>
      <c r="AO240" s="150"/>
      <c r="AP240" s="150"/>
      <c r="AQ240" s="150"/>
      <c r="AR240" s="150"/>
      <c r="AS240" s="150"/>
      <c r="AT240" s="150"/>
      <c r="AU240" s="150"/>
      <c r="AV240" s="150"/>
      <c r="AW240" s="150"/>
      <c r="AX240" s="150"/>
      <c r="AY240" s="150"/>
      <c r="AZ240" s="150"/>
      <c r="BA240" s="150"/>
      <c r="BB240" s="150"/>
      <c r="BC240" s="150"/>
      <c r="BD240" s="150"/>
      <c r="BE240" s="150"/>
      <c r="BF240" s="150"/>
      <c r="BG240" s="150"/>
      <c r="BH240" s="150"/>
    </row>
    <row r="241" spans="1:60" outlineLevel="2" x14ac:dyDescent="0.2">
      <c r="A241" s="157"/>
      <c r="B241" s="158"/>
      <c r="C241" s="253" t="s">
        <v>490</v>
      </c>
      <c r="D241" s="254"/>
      <c r="E241" s="254"/>
      <c r="F241" s="254"/>
      <c r="G241" s="254"/>
      <c r="H241" s="160"/>
      <c r="I241" s="160"/>
      <c r="J241" s="160"/>
      <c r="K241" s="160"/>
      <c r="L241" s="160"/>
      <c r="M241" s="160"/>
      <c r="N241" s="159"/>
      <c r="O241" s="159"/>
      <c r="P241" s="159"/>
      <c r="Q241" s="159"/>
      <c r="R241" s="160"/>
      <c r="S241" s="160"/>
      <c r="T241" s="160"/>
      <c r="U241" s="160"/>
      <c r="V241" s="160"/>
      <c r="W241" s="160"/>
      <c r="X241" s="160"/>
      <c r="Y241" s="160"/>
      <c r="Z241" s="150"/>
      <c r="AA241" s="150"/>
      <c r="AB241" s="150"/>
      <c r="AC241" s="150"/>
      <c r="AD241" s="150"/>
      <c r="AE241" s="150"/>
      <c r="AF241" s="150"/>
      <c r="AG241" s="150" t="s">
        <v>162</v>
      </c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</row>
    <row r="242" spans="1:60" outlineLevel="1" x14ac:dyDescent="0.2">
      <c r="A242" s="173">
        <v>125</v>
      </c>
      <c r="B242" s="174" t="s">
        <v>491</v>
      </c>
      <c r="C242" s="189" t="s">
        <v>492</v>
      </c>
      <c r="D242" s="175" t="s">
        <v>263</v>
      </c>
      <c r="E242" s="176">
        <v>0.38128000000000001</v>
      </c>
      <c r="F242" s="177"/>
      <c r="G242" s="178">
        <f>ROUND(E242*F242,2)</f>
        <v>0</v>
      </c>
      <c r="H242" s="177"/>
      <c r="I242" s="178">
        <f>ROUND(E242*H242,2)</f>
        <v>0</v>
      </c>
      <c r="J242" s="177"/>
      <c r="K242" s="178">
        <f>ROUND(E242*J242,2)</f>
        <v>0</v>
      </c>
      <c r="L242" s="178">
        <v>15</v>
      </c>
      <c r="M242" s="178">
        <f>G242*(1+L242/100)</f>
        <v>0</v>
      </c>
      <c r="N242" s="176">
        <v>0</v>
      </c>
      <c r="O242" s="176">
        <f>ROUND(E242*N242,2)</f>
        <v>0</v>
      </c>
      <c r="P242" s="176">
        <v>0</v>
      </c>
      <c r="Q242" s="176">
        <f>ROUND(E242*P242,2)</f>
        <v>0</v>
      </c>
      <c r="R242" s="178" t="s">
        <v>325</v>
      </c>
      <c r="S242" s="178" t="s">
        <v>156</v>
      </c>
      <c r="T242" s="179" t="s">
        <v>156</v>
      </c>
      <c r="U242" s="160">
        <v>1.333</v>
      </c>
      <c r="V242" s="160">
        <f>ROUND(E242*U242,2)</f>
        <v>0.51</v>
      </c>
      <c r="W242" s="160"/>
      <c r="X242" s="160"/>
      <c r="Y242" s="160" t="s">
        <v>157</v>
      </c>
      <c r="Z242" s="150"/>
      <c r="AA242" s="150"/>
      <c r="AB242" s="150"/>
      <c r="AC242" s="150"/>
      <c r="AD242" s="150"/>
      <c r="AE242" s="150"/>
      <c r="AF242" s="150"/>
      <c r="AG242" s="150" t="s">
        <v>283</v>
      </c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</row>
    <row r="243" spans="1:60" outlineLevel="2" x14ac:dyDescent="0.2">
      <c r="A243" s="157"/>
      <c r="B243" s="158"/>
      <c r="C243" s="255" t="s">
        <v>420</v>
      </c>
      <c r="D243" s="256"/>
      <c r="E243" s="256"/>
      <c r="F243" s="256"/>
      <c r="G243" s="256"/>
      <c r="H243" s="160"/>
      <c r="I243" s="160"/>
      <c r="J243" s="160"/>
      <c r="K243" s="160"/>
      <c r="L243" s="160"/>
      <c r="M243" s="160"/>
      <c r="N243" s="159"/>
      <c r="O243" s="159"/>
      <c r="P243" s="159"/>
      <c r="Q243" s="159"/>
      <c r="R243" s="160"/>
      <c r="S243" s="160"/>
      <c r="T243" s="160"/>
      <c r="U243" s="160"/>
      <c r="V243" s="160"/>
      <c r="W243" s="160"/>
      <c r="X243" s="160"/>
      <c r="Y243" s="160"/>
      <c r="Z243" s="150"/>
      <c r="AA243" s="150"/>
      <c r="AB243" s="150"/>
      <c r="AC243" s="150"/>
      <c r="AD243" s="150"/>
      <c r="AE243" s="150"/>
      <c r="AF243" s="150"/>
      <c r="AG243" s="150" t="s">
        <v>160</v>
      </c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</row>
    <row r="244" spans="1:60" ht="22.5" outlineLevel="1" x14ac:dyDescent="0.2">
      <c r="A244" s="173">
        <v>126</v>
      </c>
      <c r="B244" s="174" t="s">
        <v>493</v>
      </c>
      <c r="C244" s="189" t="s">
        <v>494</v>
      </c>
      <c r="D244" s="175" t="s">
        <v>263</v>
      </c>
      <c r="E244" s="176">
        <v>0.38128000000000001</v>
      </c>
      <c r="F244" s="177"/>
      <c r="G244" s="178">
        <f>ROUND(E244*F244,2)</f>
        <v>0</v>
      </c>
      <c r="H244" s="177"/>
      <c r="I244" s="178">
        <f>ROUND(E244*H244,2)</f>
        <v>0</v>
      </c>
      <c r="J244" s="177"/>
      <c r="K244" s="178">
        <f>ROUND(E244*J244,2)</f>
        <v>0</v>
      </c>
      <c r="L244" s="178">
        <v>15</v>
      </c>
      <c r="M244" s="178">
        <f>G244*(1+L244/100)</f>
        <v>0</v>
      </c>
      <c r="N244" s="176">
        <v>0</v>
      </c>
      <c r="O244" s="176">
        <f>ROUND(E244*N244,2)</f>
        <v>0</v>
      </c>
      <c r="P244" s="176">
        <v>0</v>
      </c>
      <c r="Q244" s="176">
        <f>ROUND(E244*P244,2)</f>
        <v>0</v>
      </c>
      <c r="R244" s="178" t="s">
        <v>325</v>
      </c>
      <c r="S244" s="178" t="s">
        <v>156</v>
      </c>
      <c r="T244" s="179" t="s">
        <v>156</v>
      </c>
      <c r="U244" s="160">
        <v>0.72799999999999998</v>
      </c>
      <c r="V244" s="160">
        <f>ROUND(E244*U244,2)</f>
        <v>0.28000000000000003</v>
      </c>
      <c r="W244" s="160"/>
      <c r="X244" s="160"/>
      <c r="Y244" s="160" t="s">
        <v>157</v>
      </c>
      <c r="Z244" s="150"/>
      <c r="AA244" s="150"/>
      <c r="AB244" s="150"/>
      <c r="AC244" s="150"/>
      <c r="AD244" s="150"/>
      <c r="AE244" s="150"/>
      <c r="AF244" s="150"/>
      <c r="AG244" s="150" t="s">
        <v>283</v>
      </c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</row>
    <row r="245" spans="1:60" outlineLevel="2" x14ac:dyDescent="0.2">
      <c r="A245" s="157"/>
      <c r="B245" s="158"/>
      <c r="C245" s="255" t="s">
        <v>420</v>
      </c>
      <c r="D245" s="256"/>
      <c r="E245" s="256"/>
      <c r="F245" s="256"/>
      <c r="G245" s="256"/>
      <c r="H245" s="160"/>
      <c r="I245" s="160"/>
      <c r="J245" s="160"/>
      <c r="K245" s="160"/>
      <c r="L245" s="160"/>
      <c r="M245" s="160"/>
      <c r="N245" s="159"/>
      <c r="O245" s="159"/>
      <c r="P245" s="159"/>
      <c r="Q245" s="159"/>
      <c r="R245" s="160"/>
      <c r="S245" s="160"/>
      <c r="T245" s="160"/>
      <c r="U245" s="160"/>
      <c r="V245" s="160"/>
      <c r="W245" s="160"/>
      <c r="X245" s="160"/>
      <c r="Y245" s="160"/>
      <c r="Z245" s="150"/>
      <c r="AA245" s="150"/>
      <c r="AB245" s="150"/>
      <c r="AC245" s="150"/>
      <c r="AD245" s="150"/>
      <c r="AE245" s="150"/>
      <c r="AF245" s="150"/>
      <c r="AG245" s="150" t="s">
        <v>160</v>
      </c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</row>
    <row r="246" spans="1:60" ht="22.5" outlineLevel="1" x14ac:dyDescent="0.2">
      <c r="A246" s="173">
        <v>127</v>
      </c>
      <c r="B246" s="174" t="s">
        <v>495</v>
      </c>
      <c r="C246" s="189" t="s">
        <v>496</v>
      </c>
      <c r="D246" s="175" t="s">
        <v>263</v>
      </c>
      <c r="E246" s="176">
        <v>0.38128000000000001</v>
      </c>
      <c r="F246" s="177"/>
      <c r="G246" s="178">
        <f>ROUND(E246*F246,2)</f>
        <v>0</v>
      </c>
      <c r="H246" s="177"/>
      <c r="I246" s="178">
        <f>ROUND(E246*H246,2)</f>
        <v>0</v>
      </c>
      <c r="J246" s="177"/>
      <c r="K246" s="178">
        <f>ROUND(E246*J246,2)</f>
        <v>0</v>
      </c>
      <c r="L246" s="178">
        <v>15</v>
      </c>
      <c r="M246" s="178">
        <f>G246*(1+L246/100)</f>
        <v>0</v>
      </c>
      <c r="N246" s="176">
        <v>0</v>
      </c>
      <c r="O246" s="176">
        <f>ROUND(E246*N246,2)</f>
        <v>0</v>
      </c>
      <c r="P246" s="176">
        <v>0</v>
      </c>
      <c r="Q246" s="176">
        <f>ROUND(E246*P246,2)</f>
        <v>0</v>
      </c>
      <c r="R246" s="178" t="s">
        <v>325</v>
      </c>
      <c r="S246" s="178" t="s">
        <v>156</v>
      </c>
      <c r="T246" s="179" t="s">
        <v>156</v>
      </c>
      <c r="U246" s="160">
        <v>0</v>
      </c>
      <c r="V246" s="160">
        <f>ROUND(E246*U246,2)</f>
        <v>0</v>
      </c>
      <c r="W246" s="160"/>
      <c r="X246" s="160"/>
      <c r="Y246" s="160" t="s">
        <v>157</v>
      </c>
      <c r="Z246" s="150"/>
      <c r="AA246" s="150"/>
      <c r="AB246" s="150"/>
      <c r="AC246" s="150"/>
      <c r="AD246" s="150"/>
      <c r="AE246" s="150"/>
      <c r="AF246" s="150"/>
      <c r="AG246" s="150" t="s">
        <v>283</v>
      </c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</row>
    <row r="247" spans="1:60" outlineLevel="2" x14ac:dyDescent="0.2">
      <c r="A247" s="157"/>
      <c r="B247" s="158"/>
      <c r="C247" s="255" t="s">
        <v>420</v>
      </c>
      <c r="D247" s="256"/>
      <c r="E247" s="256"/>
      <c r="F247" s="256"/>
      <c r="G247" s="256"/>
      <c r="H247" s="160"/>
      <c r="I247" s="160"/>
      <c r="J247" s="160"/>
      <c r="K247" s="160"/>
      <c r="L247" s="160"/>
      <c r="M247" s="160"/>
      <c r="N247" s="159"/>
      <c r="O247" s="159"/>
      <c r="P247" s="159"/>
      <c r="Q247" s="159"/>
      <c r="R247" s="160"/>
      <c r="S247" s="160"/>
      <c r="T247" s="160"/>
      <c r="U247" s="160"/>
      <c r="V247" s="160"/>
      <c r="W247" s="160"/>
      <c r="X247" s="160"/>
      <c r="Y247" s="160"/>
      <c r="Z247" s="150"/>
      <c r="AA247" s="150"/>
      <c r="AB247" s="150"/>
      <c r="AC247" s="150"/>
      <c r="AD247" s="150"/>
      <c r="AE247" s="150"/>
      <c r="AF247" s="150"/>
      <c r="AG247" s="150" t="s">
        <v>160</v>
      </c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</row>
    <row r="248" spans="1:60" x14ac:dyDescent="0.2">
      <c r="A248" s="166" t="s">
        <v>150</v>
      </c>
      <c r="B248" s="167" t="s">
        <v>96</v>
      </c>
      <c r="C248" s="188" t="s">
        <v>97</v>
      </c>
      <c r="D248" s="168"/>
      <c r="E248" s="169"/>
      <c r="F248" s="170"/>
      <c r="G248" s="170">
        <f>SUMIF(AG249:AG260,"&lt;&gt;NOR",G249:G260)</f>
        <v>0</v>
      </c>
      <c r="H248" s="170"/>
      <c r="I248" s="170">
        <f>SUM(I249:I260)</f>
        <v>0</v>
      </c>
      <c r="J248" s="170"/>
      <c r="K248" s="170">
        <f>SUM(K249:K260)</f>
        <v>0</v>
      </c>
      <c r="L248" s="170"/>
      <c r="M248" s="170">
        <f>SUM(M249:M260)</f>
        <v>0</v>
      </c>
      <c r="N248" s="169"/>
      <c r="O248" s="169">
        <f>SUM(O249:O260)</f>
        <v>6.0000000000000005E-2</v>
      </c>
      <c r="P248" s="169"/>
      <c r="Q248" s="169">
        <f>SUM(Q249:Q260)</f>
        <v>0</v>
      </c>
      <c r="R248" s="170"/>
      <c r="S248" s="170"/>
      <c r="T248" s="171"/>
      <c r="U248" s="165"/>
      <c r="V248" s="165">
        <f>SUM(V249:V260)</f>
        <v>5.14</v>
      </c>
      <c r="W248" s="165"/>
      <c r="X248" s="165"/>
      <c r="Y248" s="165"/>
      <c r="AG248" t="s">
        <v>151</v>
      </c>
    </row>
    <row r="249" spans="1:60" outlineLevel="1" x14ac:dyDescent="0.2">
      <c r="A249" s="173">
        <v>128</v>
      </c>
      <c r="B249" s="174" t="s">
        <v>497</v>
      </c>
      <c r="C249" s="189" t="s">
        <v>331</v>
      </c>
      <c r="D249" s="175" t="s">
        <v>332</v>
      </c>
      <c r="E249" s="176">
        <v>5</v>
      </c>
      <c r="F249" s="177"/>
      <c r="G249" s="178">
        <f>ROUND(E249*F249,2)</f>
        <v>0</v>
      </c>
      <c r="H249" s="177"/>
      <c r="I249" s="178">
        <f>ROUND(E249*H249,2)</f>
        <v>0</v>
      </c>
      <c r="J249" s="177"/>
      <c r="K249" s="178">
        <f>ROUND(E249*J249,2)</f>
        <v>0</v>
      </c>
      <c r="L249" s="178">
        <v>15</v>
      </c>
      <c r="M249" s="178">
        <f>G249*(1+L249/100)</f>
        <v>0</v>
      </c>
      <c r="N249" s="176">
        <v>0</v>
      </c>
      <c r="O249" s="176">
        <f>ROUND(E249*N249,2)</f>
        <v>0</v>
      </c>
      <c r="P249" s="176">
        <v>0</v>
      </c>
      <c r="Q249" s="176">
        <f>ROUND(E249*P249,2)</f>
        <v>0</v>
      </c>
      <c r="R249" s="178"/>
      <c r="S249" s="178" t="s">
        <v>259</v>
      </c>
      <c r="T249" s="179" t="s">
        <v>276</v>
      </c>
      <c r="U249" s="160">
        <v>1</v>
      </c>
      <c r="V249" s="160">
        <f>ROUND(E249*U249,2)</f>
        <v>5</v>
      </c>
      <c r="W249" s="160"/>
      <c r="X249" s="160"/>
      <c r="Y249" s="160" t="s">
        <v>157</v>
      </c>
      <c r="Z249" s="150"/>
      <c r="AA249" s="150"/>
      <c r="AB249" s="150"/>
      <c r="AC249" s="150"/>
      <c r="AD249" s="150"/>
      <c r="AE249" s="150"/>
      <c r="AF249" s="150"/>
      <c r="AG249" s="150" t="s">
        <v>158</v>
      </c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</row>
    <row r="250" spans="1:60" outlineLevel="2" x14ac:dyDescent="0.2">
      <c r="A250" s="157"/>
      <c r="B250" s="158"/>
      <c r="C250" s="253" t="s">
        <v>498</v>
      </c>
      <c r="D250" s="254"/>
      <c r="E250" s="254"/>
      <c r="F250" s="254"/>
      <c r="G250" s="254"/>
      <c r="H250" s="160"/>
      <c r="I250" s="160"/>
      <c r="J250" s="160"/>
      <c r="K250" s="160"/>
      <c r="L250" s="160"/>
      <c r="M250" s="160"/>
      <c r="N250" s="159"/>
      <c r="O250" s="159"/>
      <c r="P250" s="159"/>
      <c r="Q250" s="159"/>
      <c r="R250" s="160"/>
      <c r="S250" s="160"/>
      <c r="T250" s="160"/>
      <c r="U250" s="160"/>
      <c r="V250" s="160"/>
      <c r="W250" s="160"/>
      <c r="X250" s="160"/>
      <c r="Y250" s="160"/>
      <c r="Z250" s="150"/>
      <c r="AA250" s="150"/>
      <c r="AB250" s="150"/>
      <c r="AC250" s="150"/>
      <c r="AD250" s="150"/>
      <c r="AE250" s="150"/>
      <c r="AF250" s="150"/>
      <c r="AG250" s="150" t="s">
        <v>162</v>
      </c>
      <c r="AH250" s="150"/>
      <c r="AI250" s="150"/>
      <c r="AJ250" s="150"/>
      <c r="AK250" s="150"/>
      <c r="AL250" s="150"/>
      <c r="AM250" s="150"/>
      <c r="AN250" s="150"/>
      <c r="AO250" s="150"/>
      <c r="AP250" s="150"/>
      <c r="AQ250" s="150"/>
      <c r="AR250" s="150"/>
      <c r="AS250" s="150"/>
      <c r="AT250" s="150"/>
      <c r="AU250" s="150"/>
      <c r="AV250" s="150"/>
      <c r="AW250" s="150"/>
      <c r="AX250" s="150"/>
      <c r="AY250" s="150"/>
      <c r="AZ250" s="150"/>
      <c r="BA250" s="150"/>
      <c r="BB250" s="150"/>
      <c r="BC250" s="150"/>
      <c r="BD250" s="150"/>
      <c r="BE250" s="150"/>
      <c r="BF250" s="150"/>
      <c r="BG250" s="150"/>
      <c r="BH250" s="150"/>
    </row>
    <row r="251" spans="1:60" outlineLevel="1" x14ac:dyDescent="0.2">
      <c r="A251" s="173">
        <v>129</v>
      </c>
      <c r="B251" s="174" t="s">
        <v>499</v>
      </c>
      <c r="C251" s="189" t="s">
        <v>500</v>
      </c>
      <c r="D251" s="175" t="s">
        <v>154</v>
      </c>
      <c r="E251" s="176">
        <v>1</v>
      </c>
      <c r="F251" s="177"/>
      <c r="G251" s="178">
        <f>ROUND(E251*F251,2)</f>
        <v>0</v>
      </c>
      <c r="H251" s="177"/>
      <c r="I251" s="178">
        <f>ROUND(E251*H251,2)</f>
        <v>0</v>
      </c>
      <c r="J251" s="177"/>
      <c r="K251" s="178">
        <f>ROUND(E251*J251,2)</f>
        <v>0</v>
      </c>
      <c r="L251" s="178">
        <v>15</v>
      </c>
      <c r="M251" s="178">
        <f>G251*(1+L251/100)</f>
        <v>0</v>
      </c>
      <c r="N251" s="176">
        <v>0.05</v>
      </c>
      <c r="O251" s="176">
        <f>ROUND(E251*N251,2)</f>
        <v>0.05</v>
      </c>
      <c r="P251" s="176">
        <v>0</v>
      </c>
      <c r="Q251" s="176">
        <f>ROUND(E251*P251,2)</f>
        <v>0</v>
      </c>
      <c r="R251" s="178"/>
      <c r="S251" s="178" t="s">
        <v>259</v>
      </c>
      <c r="T251" s="179" t="s">
        <v>226</v>
      </c>
      <c r="U251" s="160">
        <v>0</v>
      </c>
      <c r="V251" s="160">
        <f>ROUND(E251*U251,2)</f>
        <v>0</v>
      </c>
      <c r="W251" s="160"/>
      <c r="X251" s="160"/>
      <c r="Y251" s="160" t="s">
        <v>157</v>
      </c>
      <c r="Z251" s="150"/>
      <c r="AA251" s="150"/>
      <c r="AB251" s="150"/>
      <c r="AC251" s="150"/>
      <c r="AD251" s="150"/>
      <c r="AE251" s="150"/>
      <c r="AF251" s="150"/>
      <c r="AG251" s="150" t="s">
        <v>158</v>
      </c>
      <c r="AH251" s="150"/>
      <c r="AI251" s="150"/>
      <c r="AJ251" s="150"/>
      <c r="AK251" s="150"/>
      <c r="AL251" s="150"/>
      <c r="AM251" s="150"/>
      <c r="AN251" s="150"/>
      <c r="AO251" s="150"/>
      <c r="AP251" s="150"/>
      <c r="AQ251" s="150"/>
      <c r="AR251" s="150"/>
      <c r="AS251" s="150"/>
      <c r="AT251" s="150"/>
      <c r="AU251" s="150"/>
      <c r="AV251" s="150"/>
      <c r="AW251" s="150"/>
      <c r="AX251" s="150"/>
      <c r="AY251" s="150"/>
      <c r="AZ251" s="150"/>
      <c r="BA251" s="150"/>
      <c r="BB251" s="150"/>
      <c r="BC251" s="150"/>
      <c r="BD251" s="150"/>
      <c r="BE251" s="150"/>
      <c r="BF251" s="150"/>
      <c r="BG251" s="150"/>
      <c r="BH251" s="150"/>
    </row>
    <row r="252" spans="1:60" ht="22.5" outlineLevel="2" x14ac:dyDescent="0.2">
      <c r="A252" s="157"/>
      <c r="B252" s="158"/>
      <c r="C252" s="253" t="s">
        <v>501</v>
      </c>
      <c r="D252" s="254"/>
      <c r="E252" s="254"/>
      <c r="F252" s="254"/>
      <c r="G252" s="254"/>
      <c r="H252" s="160"/>
      <c r="I252" s="160"/>
      <c r="J252" s="160"/>
      <c r="K252" s="160"/>
      <c r="L252" s="160"/>
      <c r="M252" s="160"/>
      <c r="N252" s="159"/>
      <c r="O252" s="159"/>
      <c r="P252" s="159"/>
      <c r="Q252" s="159"/>
      <c r="R252" s="160"/>
      <c r="S252" s="160"/>
      <c r="T252" s="160"/>
      <c r="U252" s="160"/>
      <c r="V252" s="160"/>
      <c r="W252" s="160"/>
      <c r="X252" s="160"/>
      <c r="Y252" s="160"/>
      <c r="Z252" s="150"/>
      <c r="AA252" s="150"/>
      <c r="AB252" s="150"/>
      <c r="AC252" s="150"/>
      <c r="AD252" s="150"/>
      <c r="AE252" s="150"/>
      <c r="AF252" s="150"/>
      <c r="AG252" s="150" t="s">
        <v>162</v>
      </c>
      <c r="AH252" s="150"/>
      <c r="AI252" s="150"/>
      <c r="AJ252" s="150"/>
      <c r="AK252" s="150"/>
      <c r="AL252" s="150"/>
      <c r="AM252" s="150"/>
      <c r="AN252" s="150"/>
      <c r="AO252" s="150"/>
      <c r="AP252" s="150"/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80" t="str">
        <f>C252</f>
        <v>Změkčovací zařízení pro napouštění a dopouštění vody do otopné soustavy pro výkon zdroje 80-500kW, objem naplnění 4,0-8,0m3, max. průtok při plnění 1,20m3/hod., 230V, 50Hz, dodávka vč.transformátoru na 24V.</v>
      </c>
      <c r="BB252" s="150"/>
      <c r="BC252" s="150"/>
      <c r="BD252" s="150"/>
      <c r="BE252" s="150"/>
      <c r="BF252" s="150"/>
      <c r="BG252" s="150"/>
      <c r="BH252" s="150"/>
    </row>
    <row r="253" spans="1:60" outlineLevel="1" x14ac:dyDescent="0.2">
      <c r="A253" s="173">
        <v>130</v>
      </c>
      <c r="B253" s="174" t="s">
        <v>502</v>
      </c>
      <c r="C253" s="189" t="s">
        <v>503</v>
      </c>
      <c r="D253" s="175" t="s">
        <v>154</v>
      </c>
      <c r="E253" s="176">
        <v>1</v>
      </c>
      <c r="F253" s="177"/>
      <c r="G253" s="178">
        <f>ROUND(E253*F253,2)</f>
        <v>0</v>
      </c>
      <c r="H253" s="177"/>
      <c r="I253" s="178">
        <f>ROUND(E253*H253,2)</f>
        <v>0</v>
      </c>
      <c r="J253" s="177"/>
      <c r="K253" s="178">
        <f>ROUND(E253*J253,2)</f>
        <v>0</v>
      </c>
      <c r="L253" s="178">
        <v>15</v>
      </c>
      <c r="M253" s="178">
        <f>G253*(1+L253/100)</f>
        <v>0</v>
      </c>
      <c r="N253" s="176">
        <v>0.01</v>
      </c>
      <c r="O253" s="176">
        <f>ROUND(E253*N253,2)</f>
        <v>0.01</v>
      </c>
      <c r="P253" s="176">
        <v>0</v>
      </c>
      <c r="Q253" s="176">
        <f>ROUND(E253*P253,2)</f>
        <v>0</v>
      </c>
      <c r="R253" s="178"/>
      <c r="S253" s="178" t="s">
        <v>259</v>
      </c>
      <c r="T253" s="179" t="s">
        <v>226</v>
      </c>
      <c r="U253" s="160">
        <v>0</v>
      </c>
      <c r="V253" s="160">
        <f>ROUND(E253*U253,2)</f>
        <v>0</v>
      </c>
      <c r="W253" s="160"/>
      <c r="X253" s="160"/>
      <c r="Y253" s="160" t="s">
        <v>157</v>
      </c>
      <c r="Z253" s="150"/>
      <c r="AA253" s="150"/>
      <c r="AB253" s="150"/>
      <c r="AC253" s="150"/>
      <c r="AD253" s="150"/>
      <c r="AE253" s="150"/>
      <c r="AF253" s="150"/>
      <c r="AG253" s="150" t="s">
        <v>158</v>
      </c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</row>
    <row r="254" spans="1:60" outlineLevel="2" x14ac:dyDescent="0.2">
      <c r="A254" s="157"/>
      <c r="B254" s="158"/>
      <c r="C254" s="253" t="s">
        <v>504</v>
      </c>
      <c r="D254" s="254"/>
      <c r="E254" s="254"/>
      <c r="F254" s="254"/>
      <c r="G254" s="254"/>
      <c r="H254" s="160"/>
      <c r="I254" s="160"/>
      <c r="J254" s="160"/>
      <c r="K254" s="160"/>
      <c r="L254" s="160"/>
      <c r="M254" s="160"/>
      <c r="N254" s="159"/>
      <c r="O254" s="159"/>
      <c r="P254" s="159"/>
      <c r="Q254" s="159"/>
      <c r="R254" s="160"/>
      <c r="S254" s="160"/>
      <c r="T254" s="160"/>
      <c r="U254" s="160"/>
      <c r="V254" s="160"/>
      <c r="W254" s="160"/>
      <c r="X254" s="160"/>
      <c r="Y254" s="160"/>
      <c r="Z254" s="150"/>
      <c r="AA254" s="150"/>
      <c r="AB254" s="150"/>
      <c r="AC254" s="150"/>
      <c r="AD254" s="150"/>
      <c r="AE254" s="150"/>
      <c r="AF254" s="150"/>
      <c r="AG254" s="150" t="s">
        <v>162</v>
      </c>
      <c r="AH254" s="150"/>
      <c r="AI254" s="150"/>
      <c r="AJ254" s="150"/>
      <c r="AK254" s="150"/>
      <c r="AL254" s="150"/>
      <c r="AM254" s="150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80" t="str">
        <f>C254</f>
        <v>Filtr závit. 20" do potrubí s kartuší, připojení 3/4", s dvěma tlakoměry, odkalením, vč. šroubení, klíče a upevnění.</v>
      </c>
      <c r="BB254" s="150"/>
      <c r="BC254" s="150"/>
      <c r="BD254" s="150"/>
      <c r="BE254" s="150"/>
      <c r="BF254" s="150"/>
      <c r="BG254" s="150"/>
      <c r="BH254" s="150"/>
    </row>
    <row r="255" spans="1:60" outlineLevel="1" x14ac:dyDescent="0.2">
      <c r="A255" s="173">
        <v>131</v>
      </c>
      <c r="B255" s="174" t="s">
        <v>505</v>
      </c>
      <c r="C255" s="189" t="s">
        <v>506</v>
      </c>
      <c r="D255" s="175" t="s">
        <v>263</v>
      </c>
      <c r="E255" s="176">
        <v>0.06</v>
      </c>
      <c r="F255" s="177"/>
      <c r="G255" s="178">
        <f>ROUND(E255*F255,2)</f>
        <v>0</v>
      </c>
      <c r="H255" s="177"/>
      <c r="I255" s="178">
        <f>ROUND(E255*H255,2)</f>
        <v>0</v>
      </c>
      <c r="J255" s="177"/>
      <c r="K255" s="178">
        <f>ROUND(E255*J255,2)</f>
        <v>0</v>
      </c>
      <c r="L255" s="178">
        <v>15</v>
      </c>
      <c r="M255" s="178">
        <f>G255*(1+L255/100)</f>
        <v>0</v>
      </c>
      <c r="N255" s="176">
        <v>0</v>
      </c>
      <c r="O255" s="176">
        <f>ROUND(E255*N255,2)</f>
        <v>0</v>
      </c>
      <c r="P255" s="176">
        <v>0</v>
      </c>
      <c r="Q255" s="176">
        <f>ROUND(E255*P255,2)</f>
        <v>0</v>
      </c>
      <c r="R255" s="178" t="s">
        <v>325</v>
      </c>
      <c r="S255" s="178" t="s">
        <v>156</v>
      </c>
      <c r="T255" s="179" t="s">
        <v>156</v>
      </c>
      <c r="U255" s="160">
        <v>1.5169999999999999</v>
      </c>
      <c r="V255" s="160">
        <f>ROUND(E255*U255,2)</f>
        <v>0.09</v>
      </c>
      <c r="W255" s="160"/>
      <c r="X255" s="160"/>
      <c r="Y255" s="160" t="s">
        <v>157</v>
      </c>
      <c r="Z255" s="150"/>
      <c r="AA255" s="150"/>
      <c r="AB255" s="150"/>
      <c r="AC255" s="150"/>
      <c r="AD255" s="150"/>
      <c r="AE255" s="150"/>
      <c r="AF255" s="150"/>
      <c r="AG255" s="150" t="s">
        <v>283</v>
      </c>
      <c r="AH255" s="150"/>
      <c r="AI255" s="150"/>
      <c r="AJ255" s="150"/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</row>
    <row r="256" spans="1:60" outlineLevel="2" x14ac:dyDescent="0.2">
      <c r="A256" s="157"/>
      <c r="B256" s="158"/>
      <c r="C256" s="255" t="s">
        <v>420</v>
      </c>
      <c r="D256" s="256"/>
      <c r="E256" s="256"/>
      <c r="F256" s="256"/>
      <c r="G256" s="256"/>
      <c r="H256" s="160"/>
      <c r="I256" s="160"/>
      <c r="J256" s="160"/>
      <c r="K256" s="160"/>
      <c r="L256" s="160"/>
      <c r="M256" s="160"/>
      <c r="N256" s="159"/>
      <c r="O256" s="159"/>
      <c r="P256" s="159"/>
      <c r="Q256" s="159"/>
      <c r="R256" s="160"/>
      <c r="S256" s="160"/>
      <c r="T256" s="160"/>
      <c r="U256" s="160"/>
      <c r="V256" s="160"/>
      <c r="W256" s="160"/>
      <c r="X256" s="160"/>
      <c r="Y256" s="160"/>
      <c r="Z256" s="150"/>
      <c r="AA256" s="150"/>
      <c r="AB256" s="150"/>
      <c r="AC256" s="150"/>
      <c r="AD256" s="150"/>
      <c r="AE256" s="150"/>
      <c r="AF256" s="150"/>
      <c r="AG256" s="150" t="s">
        <v>160</v>
      </c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0"/>
      <c r="AX256" s="150"/>
      <c r="AY256" s="150"/>
      <c r="AZ256" s="150"/>
      <c r="BA256" s="150"/>
      <c r="BB256" s="150"/>
      <c r="BC256" s="150"/>
      <c r="BD256" s="150"/>
      <c r="BE256" s="150"/>
      <c r="BF256" s="150"/>
      <c r="BG256" s="150"/>
      <c r="BH256" s="150"/>
    </row>
    <row r="257" spans="1:60" ht="22.5" outlineLevel="1" x14ac:dyDescent="0.2">
      <c r="A257" s="173">
        <v>132</v>
      </c>
      <c r="B257" s="174" t="s">
        <v>507</v>
      </c>
      <c r="C257" s="189" t="s">
        <v>508</v>
      </c>
      <c r="D257" s="175" t="s">
        <v>263</v>
      </c>
      <c r="E257" s="176">
        <v>0.06</v>
      </c>
      <c r="F257" s="177"/>
      <c r="G257" s="178">
        <f>ROUND(E257*F257,2)</f>
        <v>0</v>
      </c>
      <c r="H257" s="177"/>
      <c r="I257" s="178">
        <f>ROUND(E257*H257,2)</f>
        <v>0</v>
      </c>
      <c r="J257" s="177"/>
      <c r="K257" s="178">
        <f>ROUND(E257*J257,2)</f>
        <v>0</v>
      </c>
      <c r="L257" s="178">
        <v>15</v>
      </c>
      <c r="M257" s="178">
        <f>G257*(1+L257/100)</f>
        <v>0</v>
      </c>
      <c r="N257" s="176">
        <v>0</v>
      </c>
      <c r="O257" s="176">
        <f>ROUND(E257*N257,2)</f>
        <v>0</v>
      </c>
      <c r="P257" s="176">
        <v>0</v>
      </c>
      <c r="Q257" s="176">
        <f>ROUND(E257*P257,2)</f>
        <v>0</v>
      </c>
      <c r="R257" s="178" t="s">
        <v>325</v>
      </c>
      <c r="S257" s="178" t="s">
        <v>156</v>
      </c>
      <c r="T257" s="179" t="s">
        <v>156</v>
      </c>
      <c r="U257" s="160">
        <v>0.81200000000000006</v>
      </c>
      <c r="V257" s="160">
        <f>ROUND(E257*U257,2)</f>
        <v>0.05</v>
      </c>
      <c r="W257" s="160"/>
      <c r="X257" s="160"/>
      <c r="Y257" s="160" t="s">
        <v>157</v>
      </c>
      <c r="Z257" s="150"/>
      <c r="AA257" s="150"/>
      <c r="AB257" s="150"/>
      <c r="AC257" s="150"/>
      <c r="AD257" s="150"/>
      <c r="AE257" s="150"/>
      <c r="AF257" s="150"/>
      <c r="AG257" s="150" t="s">
        <v>283</v>
      </c>
      <c r="AH257" s="150"/>
      <c r="AI257" s="150"/>
      <c r="AJ257" s="150"/>
      <c r="AK257" s="150"/>
      <c r="AL257" s="150"/>
      <c r="AM257" s="150"/>
      <c r="AN257" s="150"/>
      <c r="AO257" s="150"/>
      <c r="AP257" s="150"/>
      <c r="AQ257" s="150"/>
      <c r="AR257" s="150"/>
      <c r="AS257" s="150"/>
      <c r="AT257" s="150"/>
      <c r="AU257" s="150"/>
      <c r="AV257" s="150"/>
      <c r="AW257" s="150"/>
      <c r="AX257" s="150"/>
      <c r="AY257" s="150"/>
      <c r="AZ257" s="150"/>
      <c r="BA257" s="150"/>
      <c r="BB257" s="150"/>
      <c r="BC257" s="150"/>
      <c r="BD257" s="150"/>
      <c r="BE257" s="150"/>
      <c r="BF257" s="150"/>
      <c r="BG257" s="150"/>
      <c r="BH257" s="150"/>
    </row>
    <row r="258" spans="1:60" outlineLevel="2" x14ac:dyDescent="0.2">
      <c r="A258" s="157"/>
      <c r="B258" s="158"/>
      <c r="C258" s="255" t="s">
        <v>420</v>
      </c>
      <c r="D258" s="256"/>
      <c r="E258" s="256"/>
      <c r="F258" s="256"/>
      <c r="G258" s="256"/>
      <c r="H258" s="160"/>
      <c r="I258" s="160"/>
      <c r="J258" s="160"/>
      <c r="K258" s="160"/>
      <c r="L258" s="160"/>
      <c r="M258" s="160"/>
      <c r="N258" s="159"/>
      <c r="O258" s="159"/>
      <c r="P258" s="159"/>
      <c r="Q258" s="159"/>
      <c r="R258" s="160"/>
      <c r="S258" s="160"/>
      <c r="T258" s="160"/>
      <c r="U258" s="160"/>
      <c r="V258" s="160"/>
      <c r="W258" s="160"/>
      <c r="X258" s="160"/>
      <c r="Y258" s="160"/>
      <c r="Z258" s="150"/>
      <c r="AA258" s="150"/>
      <c r="AB258" s="150"/>
      <c r="AC258" s="150"/>
      <c r="AD258" s="150"/>
      <c r="AE258" s="150"/>
      <c r="AF258" s="150"/>
      <c r="AG258" s="150" t="s">
        <v>160</v>
      </c>
      <c r="AH258" s="150"/>
      <c r="AI258" s="150"/>
      <c r="AJ258" s="150"/>
      <c r="AK258" s="150"/>
      <c r="AL258" s="150"/>
      <c r="AM258" s="150"/>
      <c r="AN258" s="150"/>
      <c r="AO258" s="150"/>
      <c r="AP258" s="150"/>
      <c r="AQ258" s="150"/>
      <c r="AR258" s="150"/>
      <c r="AS258" s="150"/>
      <c r="AT258" s="150"/>
      <c r="AU258" s="150"/>
      <c r="AV258" s="150"/>
      <c r="AW258" s="150"/>
      <c r="AX258" s="150"/>
      <c r="AY258" s="150"/>
      <c r="AZ258" s="150"/>
      <c r="BA258" s="150"/>
      <c r="BB258" s="150"/>
      <c r="BC258" s="150"/>
      <c r="BD258" s="150"/>
      <c r="BE258" s="150"/>
      <c r="BF258" s="150"/>
      <c r="BG258" s="150"/>
      <c r="BH258" s="150"/>
    </row>
    <row r="259" spans="1:60" ht="33.75" outlineLevel="1" x14ac:dyDescent="0.2">
      <c r="A259" s="173">
        <v>133</v>
      </c>
      <c r="B259" s="174" t="s">
        <v>509</v>
      </c>
      <c r="C259" s="189" t="s">
        <v>510</v>
      </c>
      <c r="D259" s="175" t="s">
        <v>263</v>
      </c>
      <c r="E259" s="176">
        <v>0.06</v>
      </c>
      <c r="F259" s="177"/>
      <c r="G259" s="178">
        <f>ROUND(E259*F259,2)</f>
        <v>0</v>
      </c>
      <c r="H259" s="177"/>
      <c r="I259" s="178">
        <f>ROUND(E259*H259,2)</f>
        <v>0</v>
      </c>
      <c r="J259" s="177"/>
      <c r="K259" s="178">
        <f>ROUND(E259*J259,2)</f>
        <v>0</v>
      </c>
      <c r="L259" s="178">
        <v>15</v>
      </c>
      <c r="M259" s="178">
        <f>G259*(1+L259/100)</f>
        <v>0</v>
      </c>
      <c r="N259" s="176">
        <v>0</v>
      </c>
      <c r="O259" s="176">
        <f>ROUND(E259*N259,2)</f>
        <v>0</v>
      </c>
      <c r="P259" s="176">
        <v>0</v>
      </c>
      <c r="Q259" s="176">
        <f>ROUND(E259*P259,2)</f>
        <v>0</v>
      </c>
      <c r="R259" s="178" t="s">
        <v>325</v>
      </c>
      <c r="S259" s="178" t="s">
        <v>156</v>
      </c>
      <c r="T259" s="179" t="s">
        <v>156</v>
      </c>
      <c r="U259" s="160">
        <v>0</v>
      </c>
      <c r="V259" s="160">
        <f>ROUND(E259*U259,2)</f>
        <v>0</v>
      </c>
      <c r="W259" s="160"/>
      <c r="X259" s="160"/>
      <c r="Y259" s="160" t="s">
        <v>157</v>
      </c>
      <c r="Z259" s="150"/>
      <c r="AA259" s="150"/>
      <c r="AB259" s="150"/>
      <c r="AC259" s="150"/>
      <c r="AD259" s="150"/>
      <c r="AE259" s="150"/>
      <c r="AF259" s="150"/>
      <c r="AG259" s="150" t="s">
        <v>283</v>
      </c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</row>
    <row r="260" spans="1:60" outlineLevel="2" x14ac:dyDescent="0.2">
      <c r="A260" s="157"/>
      <c r="B260" s="158"/>
      <c r="C260" s="255" t="s">
        <v>420</v>
      </c>
      <c r="D260" s="256"/>
      <c r="E260" s="256"/>
      <c r="F260" s="256"/>
      <c r="G260" s="256"/>
      <c r="H260" s="160"/>
      <c r="I260" s="160"/>
      <c r="J260" s="160"/>
      <c r="K260" s="160"/>
      <c r="L260" s="160"/>
      <c r="M260" s="160"/>
      <c r="N260" s="159"/>
      <c r="O260" s="159"/>
      <c r="P260" s="159"/>
      <c r="Q260" s="159"/>
      <c r="R260" s="160"/>
      <c r="S260" s="160"/>
      <c r="T260" s="160"/>
      <c r="U260" s="160"/>
      <c r="V260" s="160"/>
      <c r="W260" s="160"/>
      <c r="X260" s="160"/>
      <c r="Y260" s="160"/>
      <c r="Z260" s="150"/>
      <c r="AA260" s="150"/>
      <c r="AB260" s="150"/>
      <c r="AC260" s="150"/>
      <c r="AD260" s="150"/>
      <c r="AE260" s="150"/>
      <c r="AF260" s="150"/>
      <c r="AG260" s="150" t="s">
        <v>160</v>
      </c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</row>
    <row r="261" spans="1:60" x14ac:dyDescent="0.2">
      <c r="A261" s="166" t="s">
        <v>150</v>
      </c>
      <c r="B261" s="167" t="s">
        <v>98</v>
      </c>
      <c r="C261" s="188" t="s">
        <v>99</v>
      </c>
      <c r="D261" s="168"/>
      <c r="E261" s="169"/>
      <c r="F261" s="170"/>
      <c r="G261" s="170">
        <f>SUMIF(AG262:AG275,"&lt;&gt;NOR",G262:G275)</f>
        <v>0</v>
      </c>
      <c r="H261" s="170"/>
      <c r="I261" s="170">
        <f>SUM(I262:I275)</f>
        <v>0</v>
      </c>
      <c r="J261" s="170"/>
      <c r="K261" s="170">
        <f>SUM(K262:K275)</f>
        <v>0</v>
      </c>
      <c r="L261" s="170"/>
      <c r="M261" s="170">
        <f>SUM(M262:M275)</f>
        <v>0</v>
      </c>
      <c r="N261" s="169"/>
      <c r="O261" s="169">
        <f>SUM(O262:O275)</f>
        <v>6.0000000000000005E-2</v>
      </c>
      <c r="P261" s="169"/>
      <c r="Q261" s="169">
        <f>SUM(Q262:Q275)</f>
        <v>0</v>
      </c>
      <c r="R261" s="170"/>
      <c r="S261" s="170"/>
      <c r="T261" s="171"/>
      <c r="U261" s="165"/>
      <c r="V261" s="165">
        <f>SUM(V262:V275)</f>
        <v>12.22</v>
      </c>
      <c r="W261" s="165"/>
      <c r="X261" s="165"/>
      <c r="Y261" s="165"/>
      <c r="AG261" t="s">
        <v>151</v>
      </c>
    </row>
    <row r="262" spans="1:60" outlineLevel="1" x14ac:dyDescent="0.2">
      <c r="A262" s="181">
        <v>134</v>
      </c>
      <c r="B262" s="182" t="s">
        <v>511</v>
      </c>
      <c r="C262" s="192" t="s">
        <v>512</v>
      </c>
      <c r="D262" s="183" t="s">
        <v>154</v>
      </c>
      <c r="E262" s="184">
        <v>1</v>
      </c>
      <c r="F262" s="185"/>
      <c r="G262" s="186">
        <f>ROUND(E262*F262,2)</f>
        <v>0</v>
      </c>
      <c r="H262" s="185"/>
      <c r="I262" s="186">
        <f>ROUND(E262*H262,2)</f>
        <v>0</v>
      </c>
      <c r="J262" s="185"/>
      <c r="K262" s="186">
        <f>ROUND(E262*J262,2)</f>
        <v>0</v>
      </c>
      <c r="L262" s="186">
        <v>15</v>
      </c>
      <c r="M262" s="186">
        <f>G262*(1+L262/100)</f>
        <v>0</v>
      </c>
      <c r="N262" s="184">
        <v>0</v>
      </c>
      <c r="O262" s="184">
        <f>ROUND(E262*N262,2)</f>
        <v>0</v>
      </c>
      <c r="P262" s="184">
        <v>4.8999999999999998E-3</v>
      </c>
      <c r="Q262" s="184">
        <f>ROUND(E262*P262,2)</f>
        <v>0</v>
      </c>
      <c r="R262" s="186" t="s">
        <v>513</v>
      </c>
      <c r="S262" s="186" t="s">
        <v>156</v>
      </c>
      <c r="T262" s="187" t="s">
        <v>156</v>
      </c>
      <c r="U262" s="160">
        <v>0.92949999999999999</v>
      </c>
      <c r="V262" s="160">
        <f>ROUND(E262*U262,2)</f>
        <v>0.93</v>
      </c>
      <c r="W262" s="160"/>
      <c r="X262" s="160"/>
      <c r="Y262" s="160" t="s">
        <v>157</v>
      </c>
      <c r="Z262" s="150"/>
      <c r="AA262" s="150"/>
      <c r="AB262" s="150"/>
      <c r="AC262" s="150"/>
      <c r="AD262" s="150"/>
      <c r="AE262" s="150"/>
      <c r="AF262" s="150"/>
      <c r="AG262" s="150" t="s">
        <v>158</v>
      </c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</row>
    <row r="263" spans="1:60" outlineLevel="1" x14ac:dyDescent="0.2">
      <c r="A263" s="181">
        <v>135</v>
      </c>
      <c r="B263" s="182" t="s">
        <v>514</v>
      </c>
      <c r="C263" s="192" t="s">
        <v>515</v>
      </c>
      <c r="D263" s="183" t="s">
        <v>263</v>
      </c>
      <c r="E263" s="184">
        <v>4.8999999999999998E-3</v>
      </c>
      <c r="F263" s="185"/>
      <c r="G263" s="186">
        <f>ROUND(E263*F263,2)</f>
        <v>0</v>
      </c>
      <c r="H263" s="185"/>
      <c r="I263" s="186">
        <f>ROUND(E263*H263,2)</f>
        <v>0</v>
      </c>
      <c r="J263" s="185"/>
      <c r="K263" s="186">
        <f>ROUND(E263*J263,2)</f>
        <v>0</v>
      </c>
      <c r="L263" s="186">
        <v>15</v>
      </c>
      <c r="M263" s="186">
        <f>G263*(1+L263/100)</f>
        <v>0</v>
      </c>
      <c r="N263" s="184">
        <v>0</v>
      </c>
      <c r="O263" s="184">
        <f>ROUND(E263*N263,2)</f>
        <v>0</v>
      </c>
      <c r="P263" s="184">
        <v>0</v>
      </c>
      <c r="Q263" s="184">
        <f>ROUND(E263*P263,2)</f>
        <v>0</v>
      </c>
      <c r="R263" s="186" t="s">
        <v>513</v>
      </c>
      <c r="S263" s="186" t="s">
        <v>156</v>
      </c>
      <c r="T263" s="187" t="s">
        <v>156</v>
      </c>
      <c r="U263" s="160">
        <v>4.2300000000000004</v>
      </c>
      <c r="V263" s="160">
        <f>ROUND(E263*U263,2)</f>
        <v>0.02</v>
      </c>
      <c r="W263" s="160"/>
      <c r="X263" s="160"/>
      <c r="Y263" s="160" t="s">
        <v>157</v>
      </c>
      <c r="Z263" s="150"/>
      <c r="AA263" s="150"/>
      <c r="AB263" s="150"/>
      <c r="AC263" s="150"/>
      <c r="AD263" s="150"/>
      <c r="AE263" s="150"/>
      <c r="AF263" s="150"/>
      <c r="AG263" s="150" t="s">
        <v>158</v>
      </c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</row>
    <row r="264" spans="1:60" ht="22.5" outlineLevel="1" x14ac:dyDescent="0.2">
      <c r="A264" s="181">
        <v>136</v>
      </c>
      <c r="B264" s="182" t="s">
        <v>516</v>
      </c>
      <c r="C264" s="192" t="s">
        <v>517</v>
      </c>
      <c r="D264" s="183" t="s">
        <v>154</v>
      </c>
      <c r="E264" s="184">
        <v>1</v>
      </c>
      <c r="F264" s="185"/>
      <c r="G264" s="186">
        <f>ROUND(E264*F264,2)</f>
        <v>0</v>
      </c>
      <c r="H264" s="185"/>
      <c r="I264" s="186">
        <f>ROUND(E264*H264,2)</f>
        <v>0</v>
      </c>
      <c r="J264" s="185"/>
      <c r="K264" s="186">
        <f>ROUND(E264*J264,2)</f>
        <v>0</v>
      </c>
      <c r="L264" s="186">
        <v>15</v>
      </c>
      <c r="M264" s="186">
        <f>G264*(1+L264/100)</f>
        <v>0</v>
      </c>
      <c r="N264" s="184">
        <v>0</v>
      </c>
      <c r="O264" s="184">
        <f>ROUND(E264*N264,2)</f>
        <v>0</v>
      </c>
      <c r="P264" s="184">
        <v>0</v>
      </c>
      <c r="Q264" s="184">
        <f>ROUND(E264*P264,2)</f>
        <v>0</v>
      </c>
      <c r="R264" s="186" t="s">
        <v>513</v>
      </c>
      <c r="S264" s="186" t="s">
        <v>156</v>
      </c>
      <c r="T264" s="187" t="s">
        <v>156</v>
      </c>
      <c r="U264" s="160">
        <v>1.43</v>
      </c>
      <c r="V264" s="160">
        <f>ROUND(E264*U264,2)</f>
        <v>1.43</v>
      </c>
      <c r="W264" s="160"/>
      <c r="X264" s="160"/>
      <c r="Y264" s="160" t="s">
        <v>157</v>
      </c>
      <c r="Z264" s="150"/>
      <c r="AA264" s="150"/>
      <c r="AB264" s="150"/>
      <c r="AC264" s="150"/>
      <c r="AD264" s="150"/>
      <c r="AE264" s="150"/>
      <c r="AF264" s="150"/>
      <c r="AG264" s="150" t="s">
        <v>158</v>
      </c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</row>
    <row r="265" spans="1:60" outlineLevel="1" x14ac:dyDescent="0.2">
      <c r="A265" s="181">
        <v>137</v>
      </c>
      <c r="B265" s="182" t="s">
        <v>518</v>
      </c>
      <c r="C265" s="192" t="s">
        <v>519</v>
      </c>
      <c r="D265" s="183" t="s">
        <v>154</v>
      </c>
      <c r="E265" s="184">
        <v>1</v>
      </c>
      <c r="F265" s="185"/>
      <c r="G265" s="186">
        <f>ROUND(E265*F265,2)</f>
        <v>0</v>
      </c>
      <c r="H265" s="185"/>
      <c r="I265" s="186">
        <f>ROUND(E265*H265,2)</f>
        <v>0</v>
      </c>
      <c r="J265" s="185"/>
      <c r="K265" s="186">
        <f>ROUND(E265*J265,2)</f>
        <v>0</v>
      </c>
      <c r="L265" s="186">
        <v>15</v>
      </c>
      <c r="M265" s="186">
        <f>G265*(1+L265/100)</f>
        <v>0</v>
      </c>
      <c r="N265" s="184">
        <v>1.0200000000000001E-2</v>
      </c>
      <c r="O265" s="184">
        <f>ROUND(E265*N265,2)</f>
        <v>0.01</v>
      </c>
      <c r="P265" s="184">
        <v>0</v>
      </c>
      <c r="Q265" s="184">
        <f>ROUND(E265*P265,2)</f>
        <v>0</v>
      </c>
      <c r="R265" s="186"/>
      <c r="S265" s="186" t="s">
        <v>259</v>
      </c>
      <c r="T265" s="187" t="s">
        <v>226</v>
      </c>
      <c r="U265" s="160">
        <v>0</v>
      </c>
      <c r="V265" s="160">
        <f>ROUND(E265*U265,2)</f>
        <v>0</v>
      </c>
      <c r="W265" s="160"/>
      <c r="X265" s="160"/>
      <c r="Y265" s="160" t="s">
        <v>157</v>
      </c>
      <c r="Z265" s="150"/>
      <c r="AA265" s="150"/>
      <c r="AB265" s="150"/>
      <c r="AC265" s="150"/>
      <c r="AD265" s="150"/>
      <c r="AE265" s="150"/>
      <c r="AF265" s="150"/>
      <c r="AG265" s="150" t="s">
        <v>158</v>
      </c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</row>
    <row r="266" spans="1:60" outlineLevel="1" x14ac:dyDescent="0.2">
      <c r="A266" s="173">
        <v>138</v>
      </c>
      <c r="B266" s="174" t="s">
        <v>520</v>
      </c>
      <c r="C266" s="189" t="s">
        <v>521</v>
      </c>
      <c r="D266" s="175" t="s">
        <v>192</v>
      </c>
      <c r="E266" s="176">
        <v>5.3</v>
      </c>
      <c r="F266" s="177"/>
      <c r="G266" s="178">
        <f>ROUND(E266*F266,2)</f>
        <v>0</v>
      </c>
      <c r="H266" s="177"/>
      <c r="I266" s="178">
        <f>ROUND(E266*H266,2)</f>
        <v>0</v>
      </c>
      <c r="J266" s="177"/>
      <c r="K266" s="178">
        <f>ROUND(E266*J266,2)</f>
        <v>0</v>
      </c>
      <c r="L266" s="178">
        <v>15</v>
      </c>
      <c r="M266" s="178">
        <f>G266*(1+L266/100)</f>
        <v>0</v>
      </c>
      <c r="N266" s="176">
        <v>0</v>
      </c>
      <c r="O266" s="176">
        <f>ROUND(E266*N266,2)</f>
        <v>0</v>
      </c>
      <c r="P266" s="176">
        <v>0</v>
      </c>
      <c r="Q266" s="176">
        <f>ROUND(E266*P266,2)</f>
        <v>0</v>
      </c>
      <c r="R266" s="178" t="s">
        <v>513</v>
      </c>
      <c r="S266" s="178" t="s">
        <v>156</v>
      </c>
      <c r="T266" s="179" t="s">
        <v>156</v>
      </c>
      <c r="U266" s="160">
        <v>0.66600000000000004</v>
      </c>
      <c r="V266" s="160">
        <f>ROUND(E266*U266,2)</f>
        <v>3.53</v>
      </c>
      <c r="W266" s="160"/>
      <c r="X266" s="160"/>
      <c r="Y266" s="160" t="s">
        <v>157</v>
      </c>
      <c r="Z266" s="150"/>
      <c r="AA266" s="150"/>
      <c r="AB266" s="150"/>
      <c r="AC266" s="150"/>
      <c r="AD266" s="150"/>
      <c r="AE266" s="150"/>
      <c r="AF266" s="150"/>
      <c r="AG266" s="150" t="s">
        <v>158</v>
      </c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</row>
    <row r="267" spans="1:60" outlineLevel="2" x14ac:dyDescent="0.2">
      <c r="A267" s="157"/>
      <c r="B267" s="158"/>
      <c r="C267" s="190" t="s">
        <v>522</v>
      </c>
      <c r="D267" s="161"/>
      <c r="E267" s="162">
        <v>5.3</v>
      </c>
      <c r="F267" s="160"/>
      <c r="G267" s="160"/>
      <c r="H267" s="160"/>
      <c r="I267" s="160"/>
      <c r="J267" s="160"/>
      <c r="K267" s="160"/>
      <c r="L267" s="160"/>
      <c r="M267" s="160"/>
      <c r="N267" s="159"/>
      <c r="O267" s="159"/>
      <c r="P267" s="159"/>
      <c r="Q267" s="159"/>
      <c r="R267" s="160"/>
      <c r="S267" s="160"/>
      <c r="T267" s="160"/>
      <c r="U267" s="160"/>
      <c r="V267" s="160"/>
      <c r="W267" s="160"/>
      <c r="X267" s="160"/>
      <c r="Y267" s="160"/>
      <c r="Z267" s="150"/>
      <c r="AA267" s="150"/>
      <c r="AB267" s="150"/>
      <c r="AC267" s="150"/>
      <c r="AD267" s="150"/>
      <c r="AE267" s="150"/>
      <c r="AF267" s="150"/>
      <c r="AG267" s="150" t="s">
        <v>169</v>
      </c>
      <c r="AH267" s="150">
        <v>0</v>
      </c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</row>
    <row r="268" spans="1:60" outlineLevel="1" x14ac:dyDescent="0.2">
      <c r="A268" s="181">
        <v>139</v>
      </c>
      <c r="B268" s="182" t="s">
        <v>523</v>
      </c>
      <c r="C268" s="192" t="s">
        <v>524</v>
      </c>
      <c r="D268" s="183" t="s">
        <v>192</v>
      </c>
      <c r="E268" s="184">
        <v>5.3</v>
      </c>
      <c r="F268" s="185"/>
      <c r="G268" s="186">
        <f>ROUND(E268*F268,2)</f>
        <v>0</v>
      </c>
      <c r="H268" s="185"/>
      <c r="I268" s="186">
        <f>ROUND(E268*H268,2)</f>
        <v>0</v>
      </c>
      <c r="J268" s="185"/>
      <c r="K268" s="186">
        <f>ROUND(E268*J268,2)</f>
        <v>0</v>
      </c>
      <c r="L268" s="186">
        <v>15</v>
      </c>
      <c r="M268" s="186">
        <f>G268*(1+L268/100)</f>
        <v>0</v>
      </c>
      <c r="N268" s="184">
        <v>0</v>
      </c>
      <c r="O268" s="184">
        <f>ROUND(E268*N268,2)</f>
        <v>0</v>
      </c>
      <c r="P268" s="184">
        <v>0</v>
      </c>
      <c r="Q268" s="184">
        <f>ROUND(E268*P268,2)</f>
        <v>0</v>
      </c>
      <c r="R268" s="186" t="s">
        <v>513</v>
      </c>
      <c r="S268" s="186" t="s">
        <v>156</v>
      </c>
      <c r="T268" s="187" t="s">
        <v>156</v>
      </c>
      <c r="U268" s="160">
        <v>1.1100000000000001</v>
      </c>
      <c r="V268" s="160">
        <f>ROUND(E268*U268,2)</f>
        <v>5.88</v>
      </c>
      <c r="W268" s="160"/>
      <c r="X268" s="160"/>
      <c r="Y268" s="160" t="s">
        <v>157</v>
      </c>
      <c r="Z268" s="150"/>
      <c r="AA268" s="150"/>
      <c r="AB268" s="150"/>
      <c r="AC268" s="150"/>
      <c r="AD268" s="150"/>
      <c r="AE268" s="150"/>
      <c r="AF268" s="150"/>
      <c r="AG268" s="150" t="s">
        <v>158</v>
      </c>
      <c r="AH268" s="150"/>
      <c r="AI268" s="150"/>
      <c r="AJ268" s="150"/>
      <c r="AK268" s="150"/>
      <c r="AL268" s="150"/>
      <c r="AM268" s="150"/>
      <c r="AN268" s="150"/>
      <c r="AO268" s="150"/>
      <c r="AP268" s="150"/>
      <c r="AQ268" s="150"/>
      <c r="AR268" s="150"/>
      <c r="AS268" s="150"/>
      <c r="AT268" s="150"/>
      <c r="AU268" s="150"/>
      <c r="AV268" s="150"/>
      <c r="AW268" s="150"/>
      <c r="AX268" s="150"/>
      <c r="AY268" s="150"/>
      <c r="AZ268" s="150"/>
      <c r="BA268" s="150"/>
      <c r="BB268" s="150"/>
      <c r="BC268" s="150"/>
      <c r="BD268" s="150"/>
      <c r="BE268" s="150"/>
      <c r="BF268" s="150"/>
      <c r="BG268" s="150"/>
      <c r="BH268" s="150"/>
    </row>
    <row r="269" spans="1:60" outlineLevel="1" x14ac:dyDescent="0.2">
      <c r="A269" s="181">
        <v>140</v>
      </c>
      <c r="B269" s="182" t="s">
        <v>525</v>
      </c>
      <c r="C269" s="192" t="s">
        <v>526</v>
      </c>
      <c r="D269" s="183" t="s">
        <v>314</v>
      </c>
      <c r="E269" s="184">
        <v>1</v>
      </c>
      <c r="F269" s="185"/>
      <c r="G269" s="186">
        <f>ROUND(E269*F269,2)</f>
        <v>0</v>
      </c>
      <c r="H269" s="185"/>
      <c r="I269" s="186">
        <f>ROUND(E269*H269,2)</f>
        <v>0</v>
      </c>
      <c r="J269" s="185"/>
      <c r="K269" s="186">
        <f>ROUND(E269*J269,2)</f>
        <v>0</v>
      </c>
      <c r="L269" s="186">
        <v>15</v>
      </c>
      <c r="M269" s="186">
        <f>G269*(1+L269/100)</f>
        <v>0</v>
      </c>
      <c r="N269" s="184">
        <v>0.05</v>
      </c>
      <c r="O269" s="184">
        <f>ROUND(E269*N269,2)</f>
        <v>0.05</v>
      </c>
      <c r="P269" s="184">
        <v>0</v>
      </c>
      <c r="Q269" s="184">
        <f>ROUND(E269*P269,2)</f>
        <v>0</v>
      </c>
      <c r="R269" s="186"/>
      <c r="S269" s="186" t="s">
        <v>259</v>
      </c>
      <c r="T269" s="187" t="s">
        <v>226</v>
      </c>
      <c r="U269" s="160">
        <v>0</v>
      </c>
      <c r="V269" s="160">
        <f>ROUND(E269*U269,2)</f>
        <v>0</v>
      </c>
      <c r="W269" s="160"/>
      <c r="X269" s="160"/>
      <c r="Y269" s="160" t="s">
        <v>157</v>
      </c>
      <c r="Z269" s="150"/>
      <c r="AA269" s="150"/>
      <c r="AB269" s="150"/>
      <c r="AC269" s="150"/>
      <c r="AD269" s="150"/>
      <c r="AE269" s="150"/>
      <c r="AF269" s="150"/>
      <c r="AG269" s="150" t="s">
        <v>158</v>
      </c>
      <c r="AH269" s="150"/>
      <c r="AI269" s="150"/>
      <c r="AJ269" s="150"/>
      <c r="AK269" s="150"/>
      <c r="AL269" s="150"/>
      <c r="AM269" s="150"/>
      <c r="AN269" s="150"/>
      <c r="AO269" s="150"/>
      <c r="AP269" s="150"/>
      <c r="AQ269" s="150"/>
      <c r="AR269" s="150"/>
      <c r="AS269" s="150"/>
      <c r="AT269" s="150"/>
      <c r="AU269" s="150"/>
      <c r="AV269" s="150"/>
      <c r="AW269" s="150"/>
      <c r="AX269" s="150"/>
      <c r="AY269" s="150"/>
      <c r="AZ269" s="150"/>
      <c r="BA269" s="150"/>
      <c r="BB269" s="150"/>
      <c r="BC269" s="150"/>
      <c r="BD269" s="150"/>
      <c r="BE269" s="150"/>
      <c r="BF269" s="150"/>
      <c r="BG269" s="150"/>
      <c r="BH269" s="150"/>
    </row>
    <row r="270" spans="1:60" outlineLevel="1" x14ac:dyDescent="0.2">
      <c r="A270" s="173">
        <v>141</v>
      </c>
      <c r="B270" s="174" t="s">
        <v>527</v>
      </c>
      <c r="C270" s="189" t="s">
        <v>528</v>
      </c>
      <c r="D270" s="175" t="s">
        <v>263</v>
      </c>
      <c r="E270" s="176">
        <v>6.0199999999999997E-2</v>
      </c>
      <c r="F270" s="177"/>
      <c r="G270" s="178">
        <f>ROUND(E270*F270,2)</f>
        <v>0</v>
      </c>
      <c r="H270" s="177"/>
      <c r="I270" s="178">
        <f>ROUND(E270*H270,2)</f>
        <v>0</v>
      </c>
      <c r="J270" s="177"/>
      <c r="K270" s="178">
        <f>ROUND(E270*J270,2)</f>
        <v>0</v>
      </c>
      <c r="L270" s="178">
        <v>15</v>
      </c>
      <c r="M270" s="178">
        <f>G270*(1+L270/100)</f>
        <v>0</v>
      </c>
      <c r="N270" s="176">
        <v>0</v>
      </c>
      <c r="O270" s="176">
        <f>ROUND(E270*N270,2)</f>
        <v>0</v>
      </c>
      <c r="P270" s="176">
        <v>0</v>
      </c>
      <c r="Q270" s="176">
        <f>ROUND(E270*P270,2)</f>
        <v>0</v>
      </c>
      <c r="R270" s="178" t="s">
        <v>513</v>
      </c>
      <c r="S270" s="178" t="s">
        <v>156</v>
      </c>
      <c r="T270" s="179" t="s">
        <v>156</v>
      </c>
      <c r="U270" s="160">
        <v>5.0640000000000001</v>
      </c>
      <c r="V270" s="160">
        <f>ROUND(E270*U270,2)</f>
        <v>0.3</v>
      </c>
      <c r="W270" s="160"/>
      <c r="X270" s="160"/>
      <c r="Y270" s="160" t="s">
        <v>157</v>
      </c>
      <c r="Z270" s="150"/>
      <c r="AA270" s="150"/>
      <c r="AB270" s="150"/>
      <c r="AC270" s="150"/>
      <c r="AD270" s="150"/>
      <c r="AE270" s="150"/>
      <c r="AF270" s="150"/>
      <c r="AG270" s="150" t="s">
        <v>283</v>
      </c>
      <c r="AH270" s="150"/>
      <c r="AI270" s="150"/>
      <c r="AJ270" s="150"/>
      <c r="AK270" s="150"/>
      <c r="AL270" s="150"/>
      <c r="AM270" s="150"/>
      <c r="AN270" s="150"/>
      <c r="AO270" s="150"/>
      <c r="AP270" s="150"/>
      <c r="AQ270" s="150"/>
      <c r="AR270" s="150"/>
      <c r="AS270" s="150"/>
      <c r="AT270" s="150"/>
      <c r="AU270" s="150"/>
      <c r="AV270" s="150"/>
      <c r="AW270" s="150"/>
      <c r="AX270" s="150"/>
      <c r="AY270" s="150"/>
      <c r="AZ270" s="150"/>
      <c r="BA270" s="150"/>
      <c r="BB270" s="150"/>
      <c r="BC270" s="150"/>
      <c r="BD270" s="150"/>
      <c r="BE270" s="150"/>
      <c r="BF270" s="150"/>
      <c r="BG270" s="150"/>
      <c r="BH270" s="150"/>
    </row>
    <row r="271" spans="1:60" outlineLevel="2" x14ac:dyDescent="0.2">
      <c r="A271" s="157"/>
      <c r="B271" s="158"/>
      <c r="C271" s="255" t="s">
        <v>420</v>
      </c>
      <c r="D271" s="256"/>
      <c r="E271" s="256"/>
      <c r="F271" s="256"/>
      <c r="G271" s="256"/>
      <c r="H271" s="160"/>
      <c r="I271" s="160"/>
      <c r="J271" s="160"/>
      <c r="K271" s="160"/>
      <c r="L271" s="160"/>
      <c r="M271" s="160"/>
      <c r="N271" s="159"/>
      <c r="O271" s="159"/>
      <c r="P271" s="159"/>
      <c r="Q271" s="159"/>
      <c r="R271" s="160"/>
      <c r="S271" s="160"/>
      <c r="T271" s="160"/>
      <c r="U271" s="160"/>
      <c r="V271" s="160"/>
      <c r="W271" s="160"/>
      <c r="X271" s="160"/>
      <c r="Y271" s="160"/>
      <c r="Z271" s="150"/>
      <c r="AA271" s="150"/>
      <c r="AB271" s="150"/>
      <c r="AC271" s="150"/>
      <c r="AD271" s="150"/>
      <c r="AE271" s="150"/>
      <c r="AF271" s="150"/>
      <c r="AG271" s="150" t="s">
        <v>160</v>
      </c>
      <c r="AH271" s="150"/>
      <c r="AI271" s="150"/>
      <c r="AJ271" s="150"/>
      <c r="AK271" s="150"/>
      <c r="AL271" s="150"/>
      <c r="AM271" s="150"/>
      <c r="AN271" s="150"/>
      <c r="AO271" s="150"/>
      <c r="AP271" s="150"/>
      <c r="AQ271" s="150"/>
      <c r="AR271" s="150"/>
      <c r="AS271" s="150"/>
      <c r="AT271" s="150"/>
      <c r="AU271" s="150"/>
      <c r="AV271" s="150"/>
      <c r="AW271" s="150"/>
      <c r="AX271" s="150"/>
      <c r="AY271" s="150"/>
      <c r="AZ271" s="150"/>
      <c r="BA271" s="150"/>
      <c r="BB271" s="150"/>
      <c r="BC271" s="150"/>
      <c r="BD271" s="150"/>
      <c r="BE271" s="150"/>
      <c r="BF271" s="150"/>
      <c r="BG271" s="150"/>
      <c r="BH271" s="150"/>
    </row>
    <row r="272" spans="1:60" ht="22.5" outlineLevel="1" x14ac:dyDescent="0.2">
      <c r="A272" s="173">
        <v>142</v>
      </c>
      <c r="B272" s="174" t="s">
        <v>529</v>
      </c>
      <c r="C272" s="189" t="s">
        <v>530</v>
      </c>
      <c r="D272" s="175" t="s">
        <v>263</v>
      </c>
      <c r="E272" s="176">
        <v>6.0199999999999997E-2</v>
      </c>
      <c r="F272" s="177"/>
      <c r="G272" s="178">
        <f>ROUND(E272*F272,2)</f>
        <v>0</v>
      </c>
      <c r="H272" s="177"/>
      <c r="I272" s="178">
        <f>ROUND(E272*H272,2)</f>
        <v>0</v>
      </c>
      <c r="J272" s="177"/>
      <c r="K272" s="178">
        <f>ROUND(E272*J272,2)</f>
        <v>0</v>
      </c>
      <c r="L272" s="178">
        <v>15</v>
      </c>
      <c r="M272" s="178">
        <f>G272*(1+L272/100)</f>
        <v>0</v>
      </c>
      <c r="N272" s="176">
        <v>0</v>
      </c>
      <c r="O272" s="176">
        <f>ROUND(E272*N272,2)</f>
        <v>0</v>
      </c>
      <c r="P272" s="176">
        <v>0</v>
      </c>
      <c r="Q272" s="176">
        <f>ROUND(E272*P272,2)</f>
        <v>0</v>
      </c>
      <c r="R272" s="178" t="s">
        <v>325</v>
      </c>
      <c r="S272" s="178" t="s">
        <v>156</v>
      </c>
      <c r="T272" s="179" t="s">
        <v>156</v>
      </c>
      <c r="U272" s="160">
        <v>2.1429999999999998</v>
      </c>
      <c r="V272" s="160">
        <f>ROUND(E272*U272,2)</f>
        <v>0.13</v>
      </c>
      <c r="W272" s="160"/>
      <c r="X272" s="160"/>
      <c r="Y272" s="160" t="s">
        <v>157</v>
      </c>
      <c r="Z272" s="150"/>
      <c r="AA272" s="150"/>
      <c r="AB272" s="150"/>
      <c r="AC272" s="150"/>
      <c r="AD272" s="150"/>
      <c r="AE272" s="150"/>
      <c r="AF272" s="150"/>
      <c r="AG272" s="150" t="s">
        <v>283</v>
      </c>
      <c r="AH272" s="150"/>
      <c r="AI272" s="150"/>
      <c r="AJ272" s="150"/>
      <c r="AK272" s="150"/>
      <c r="AL272" s="150"/>
      <c r="AM272" s="150"/>
      <c r="AN272" s="150"/>
      <c r="AO272" s="150"/>
      <c r="AP272" s="150"/>
      <c r="AQ272" s="150"/>
      <c r="AR272" s="150"/>
      <c r="AS272" s="150"/>
      <c r="AT272" s="150"/>
      <c r="AU272" s="150"/>
      <c r="AV272" s="150"/>
      <c r="AW272" s="150"/>
      <c r="AX272" s="150"/>
      <c r="AY272" s="150"/>
      <c r="AZ272" s="150"/>
      <c r="BA272" s="150"/>
      <c r="BB272" s="150"/>
      <c r="BC272" s="150"/>
      <c r="BD272" s="150"/>
      <c r="BE272" s="150"/>
      <c r="BF272" s="150"/>
      <c r="BG272" s="150"/>
      <c r="BH272" s="150"/>
    </row>
    <row r="273" spans="1:60" outlineLevel="2" x14ac:dyDescent="0.2">
      <c r="A273" s="157"/>
      <c r="B273" s="158"/>
      <c r="C273" s="255" t="s">
        <v>420</v>
      </c>
      <c r="D273" s="256"/>
      <c r="E273" s="256"/>
      <c r="F273" s="256"/>
      <c r="G273" s="256"/>
      <c r="H273" s="160"/>
      <c r="I273" s="160"/>
      <c r="J273" s="160"/>
      <c r="K273" s="160"/>
      <c r="L273" s="160"/>
      <c r="M273" s="160"/>
      <c r="N273" s="159"/>
      <c r="O273" s="159"/>
      <c r="P273" s="159"/>
      <c r="Q273" s="159"/>
      <c r="R273" s="160"/>
      <c r="S273" s="160"/>
      <c r="T273" s="160"/>
      <c r="U273" s="160"/>
      <c r="V273" s="160"/>
      <c r="W273" s="160"/>
      <c r="X273" s="160"/>
      <c r="Y273" s="160"/>
      <c r="Z273" s="150"/>
      <c r="AA273" s="150"/>
      <c r="AB273" s="150"/>
      <c r="AC273" s="150"/>
      <c r="AD273" s="150"/>
      <c r="AE273" s="150"/>
      <c r="AF273" s="150"/>
      <c r="AG273" s="150" t="s">
        <v>160</v>
      </c>
      <c r="AH273" s="150"/>
      <c r="AI273" s="150"/>
      <c r="AJ273" s="150"/>
      <c r="AK273" s="150"/>
      <c r="AL273" s="150"/>
      <c r="AM273" s="150"/>
      <c r="AN273" s="150"/>
      <c r="AO273" s="150"/>
      <c r="AP273" s="150"/>
      <c r="AQ273" s="150"/>
      <c r="AR273" s="150"/>
      <c r="AS273" s="150"/>
      <c r="AT273" s="150"/>
      <c r="AU273" s="150"/>
      <c r="AV273" s="150"/>
      <c r="AW273" s="150"/>
      <c r="AX273" s="150"/>
      <c r="AY273" s="150"/>
      <c r="AZ273" s="150"/>
      <c r="BA273" s="150"/>
      <c r="BB273" s="150"/>
      <c r="BC273" s="150"/>
      <c r="BD273" s="150"/>
      <c r="BE273" s="150"/>
      <c r="BF273" s="150"/>
      <c r="BG273" s="150"/>
      <c r="BH273" s="150"/>
    </row>
    <row r="274" spans="1:60" ht="33.75" outlineLevel="1" x14ac:dyDescent="0.2">
      <c r="A274" s="173">
        <v>143</v>
      </c>
      <c r="B274" s="174" t="s">
        <v>531</v>
      </c>
      <c r="C274" s="189" t="s">
        <v>532</v>
      </c>
      <c r="D274" s="175" t="s">
        <v>263</v>
      </c>
      <c r="E274" s="176">
        <v>6.0199999999999997E-2</v>
      </c>
      <c r="F274" s="177"/>
      <c r="G274" s="178">
        <f>ROUND(E274*F274,2)</f>
        <v>0</v>
      </c>
      <c r="H274" s="177"/>
      <c r="I274" s="178">
        <f>ROUND(E274*H274,2)</f>
        <v>0</v>
      </c>
      <c r="J274" s="177"/>
      <c r="K274" s="178">
        <f>ROUND(E274*J274,2)</f>
        <v>0</v>
      </c>
      <c r="L274" s="178">
        <v>15</v>
      </c>
      <c r="M274" s="178">
        <f>G274*(1+L274/100)</f>
        <v>0</v>
      </c>
      <c r="N274" s="176">
        <v>0</v>
      </c>
      <c r="O274" s="176">
        <f>ROUND(E274*N274,2)</f>
        <v>0</v>
      </c>
      <c r="P274" s="176">
        <v>0</v>
      </c>
      <c r="Q274" s="176">
        <f>ROUND(E274*P274,2)</f>
        <v>0</v>
      </c>
      <c r="R274" s="178" t="s">
        <v>325</v>
      </c>
      <c r="S274" s="178" t="s">
        <v>156</v>
      </c>
      <c r="T274" s="179" t="s">
        <v>156</v>
      </c>
      <c r="U274" s="160">
        <v>0</v>
      </c>
      <c r="V274" s="160">
        <f>ROUND(E274*U274,2)</f>
        <v>0</v>
      </c>
      <c r="W274" s="160"/>
      <c r="X274" s="160"/>
      <c r="Y274" s="160" t="s">
        <v>157</v>
      </c>
      <c r="Z274" s="150"/>
      <c r="AA274" s="150"/>
      <c r="AB274" s="150"/>
      <c r="AC274" s="150"/>
      <c r="AD274" s="150"/>
      <c r="AE274" s="150"/>
      <c r="AF274" s="150"/>
      <c r="AG274" s="150" t="s">
        <v>283</v>
      </c>
      <c r="AH274" s="150"/>
      <c r="AI274" s="150"/>
      <c r="AJ274" s="150"/>
      <c r="AK274" s="150"/>
      <c r="AL274" s="150"/>
      <c r="AM274" s="150"/>
      <c r="AN274" s="150"/>
      <c r="AO274" s="150"/>
      <c r="AP274" s="150"/>
      <c r="AQ274" s="150"/>
      <c r="AR274" s="150"/>
      <c r="AS274" s="150"/>
      <c r="AT274" s="150"/>
      <c r="AU274" s="150"/>
      <c r="AV274" s="150"/>
      <c r="AW274" s="150"/>
      <c r="AX274" s="150"/>
      <c r="AY274" s="150"/>
      <c r="AZ274" s="150"/>
      <c r="BA274" s="150"/>
      <c r="BB274" s="150"/>
      <c r="BC274" s="150"/>
      <c r="BD274" s="150"/>
      <c r="BE274" s="150"/>
      <c r="BF274" s="150"/>
      <c r="BG274" s="150"/>
      <c r="BH274" s="150"/>
    </row>
    <row r="275" spans="1:60" outlineLevel="2" x14ac:dyDescent="0.2">
      <c r="A275" s="157"/>
      <c r="B275" s="158"/>
      <c r="C275" s="255" t="s">
        <v>420</v>
      </c>
      <c r="D275" s="256"/>
      <c r="E275" s="256"/>
      <c r="F275" s="256"/>
      <c r="G275" s="256"/>
      <c r="H275" s="160"/>
      <c r="I275" s="160"/>
      <c r="J275" s="160"/>
      <c r="K275" s="160"/>
      <c r="L275" s="160"/>
      <c r="M275" s="160"/>
      <c r="N275" s="159"/>
      <c r="O275" s="159"/>
      <c r="P275" s="159"/>
      <c r="Q275" s="159"/>
      <c r="R275" s="160"/>
      <c r="S275" s="160"/>
      <c r="T275" s="160"/>
      <c r="U275" s="160"/>
      <c r="V275" s="160"/>
      <c r="W275" s="160"/>
      <c r="X275" s="160"/>
      <c r="Y275" s="160"/>
      <c r="Z275" s="150"/>
      <c r="AA275" s="150"/>
      <c r="AB275" s="150"/>
      <c r="AC275" s="150"/>
      <c r="AD275" s="150"/>
      <c r="AE275" s="150"/>
      <c r="AF275" s="150"/>
      <c r="AG275" s="150" t="s">
        <v>160</v>
      </c>
      <c r="AH275" s="150"/>
      <c r="AI275" s="150"/>
      <c r="AJ275" s="150"/>
      <c r="AK275" s="150"/>
      <c r="AL275" s="150"/>
      <c r="AM275" s="150"/>
      <c r="AN275" s="150"/>
      <c r="AO275" s="150"/>
      <c r="AP275" s="150"/>
      <c r="AQ275" s="150"/>
      <c r="AR275" s="150"/>
      <c r="AS275" s="150"/>
      <c r="AT275" s="150"/>
      <c r="AU275" s="150"/>
      <c r="AV275" s="150"/>
      <c r="AW275" s="150"/>
      <c r="AX275" s="150"/>
      <c r="AY275" s="150"/>
      <c r="AZ275" s="150"/>
      <c r="BA275" s="150"/>
      <c r="BB275" s="150"/>
      <c r="BC275" s="150"/>
      <c r="BD275" s="150"/>
      <c r="BE275" s="150"/>
      <c r="BF275" s="150"/>
      <c r="BG275" s="150"/>
      <c r="BH275" s="150"/>
    </row>
    <row r="276" spans="1:60" x14ac:dyDescent="0.2">
      <c r="A276" s="166" t="s">
        <v>150</v>
      </c>
      <c r="B276" s="167" t="s">
        <v>100</v>
      </c>
      <c r="C276" s="188" t="s">
        <v>101</v>
      </c>
      <c r="D276" s="168"/>
      <c r="E276" s="169"/>
      <c r="F276" s="170"/>
      <c r="G276" s="170">
        <f>SUMIF(AG277:AG311,"&lt;&gt;NOR",G277:G311)</f>
        <v>0</v>
      </c>
      <c r="H276" s="170"/>
      <c r="I276" s="170">
        <f>SUM(I277:I311)</f>
        <v>0</v>
      </c>
      <c r="J276" s="170"/>
      <c r="K276" s="170">
        <f>SUM(K277:K311)</f>
        <v>0</v>
      </c>
      <c r="L276" s="170"/>
      <c r="M276" s="170">
        <f>SUM(M277:M311)</f>
        <v>0</v>
      </c>
      <c r="N276" s="169"/>
      <c r="O276" s="169">
        <f>SUM(O277:O311)</f>
        <v>0.95000000000000007</v>
      </c>
      <c r="P276" s="169"/>
      <c r="Q276" s="169">
        <f>SUM(Q277:Q311)</f>
        <v>0.71</v>
      </c>
      <c r="R276" s="170"/>
      <c r="S276" s="170"/>
      <c r="T276" s="171"/>
      <c r="U276" s="165"/>
      <c r="V276" s="165">
        <f>SUM(V277:V311)</f>
        <v>131.97</v>
      </c>
      <c r="W276" s="165"/>
      <c r="X276" s="165"/>
      <c r="Y276" s="165"/>
      <c r="AG276" t="s">
        <v>151</v>
      </c>
    </row>
    <row r="277" spans="1:60" outlineLevel="1" x14ac:dyDescent="0.2">
      <c r="A277" s="181">
        <v>144</v>
      </c>
      <c r="B277" s="182" t="s">
        <v>533</v>
      </c>
      <c r="C277" s="192" t="s">
        <v>534</v>
      </c>
      <c r="D277" s="183" t="s">
        <v>154</v>
      </c>
      <c r="E277" s="184">
        <v>2</v>
      </c>
      <c r="F277" s="185"/>
      <c r="G277" s="186">
        <f>ROUND(E277*F277,2)</f>
        <v>0</v>
      </c>
      <c r="H277" s="185"/>
      <c r="I277" s="186">
        <f>ROUND(E277*H277,2)</f>
        <v>0</v>
      </c>
      <c r="J277" s="185"/>
      <c r="K277" s="186">
        <f>ROUND(E277*J277,2)</f>
        <v>0</v>
      </c>
      <c r="L277" s="186">
        <v>15</v>
      </c>
      <c r="M277" s="186">
        <f>G277*(1+L277/100)</f>
        <v>0</v>
      </c>
      <c r="N277" s="184">
        <v>0</v>
      </c>
      <c r="O277" s="184">
        <f>ROUND(E277*N277,2)</f>
        <v>0</v>
      </c>
      <c r="P277" s="184">
        <v>0</v>
      </c>
      <c r="Q277" s="184">
        <f>ROUND(E277*P277,2)</f>
        <v>0</v>
      </c>
      <c r="R277" s="186" t="s">
        <v>392</v>
      </c>
      <c r="S277" s="186" t="s">
        <v>156</v>
      </c>
      <c r="T277" s="187" t="s">
        <v>156</v>
      </c>
      <c r="U277" s="160">
        <v>0.53</v>
      </c>
      <c r="V277" s="160">
        <f>ROUND(E277*U277,2)</f>
        <v>1.06</v>
      </c>
      <c r="W277" s="160"/>
      <c r="X277" s="160"/>
      <c r="Y277" s="160" t="s">
        <v>157</v>
      </c>
      <c r="Z277" s="150"/>
      <c r="AA277" s="150"/>
      <c r="AB277" s="150"/>
      <c r="AC277" s="150"/>
      <c r="AD277" s="150"/>
      <c r="AE277" s="150"/>
      <c r="AF277" s="150"/>
      <c r="AG277" s="150" t="s">
        <v>158</v>
      </c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</row>
    <row r="278" spans="1:60" outlineLevel="1" x14ac:dyDescent="0.2">
      <c r="A278" s="181">
        <v>145</v>
      </c>
      <c r="B278" s="182" t="s">
        <v>535</v>
      </c>
      <c r="C278" s="192" t="s">
        <v>536</v>
      </c>
      <c r="D278" s="183" t="s">
        <v>154</v>
      </c>
      <c r="E278" s="184">
        <v>2</v>
      </c>
      <c r="F278" s="185"/>
      <c r="G278" s="186">
        <f>ROUND(E278*F278,2)</f>
        <v>0</v>
      </c>
      <c r="H278" s="185"/>
      <c r="I278" s="186">
        <f>ROUND(E278*H278,2)</f>
        <v>0</v>
      </c>
      <c r="J278" s="185"/>
      <c r="K278" s="186">
        <f>ROUND(E278*J278,2)</f>
        <v>0</v>
      </c>
      <c r="L278" s="186">
        <v>15</v>
      </c>
      <c r="M278" s="186">
        <f>G278*(1+L278/100)</f>
        <v>0</v>
      </c>
      <c r="N278" s="184">
        <v>2.0000000000000001E-4</v>
      </c>
      <c r="O278" s="184">
        <f>ROUND(E278*N278,2)</f>
        <v>0</v>
      </c>
      <c r="P278" s="184">
        <v>0.35625000000000001</v>
      </c>
      <c r="Q278" s="184">
        <f>ROUND(E278*P278,2)</f>
        <v>0.71</v>
      </c>
      <c r="R278" s="186" t="s">
        <v>392</v>
      </c>
      <c r="S278" s="186" t="s">
        <v>156</v>
      </c>
      <c r="T278" s="187" t="s">
        <v>156</v>
      </c>
      <c r="U278" s="160">
        <v>2.915</v>
      </c>
      <c r="V278" s="160">
        <f>ROUND(E278*U278,2)</f>
        <v>5.83</v>
      </c>
      <c r="W278" s="160"/>
      <c r="X278" s="160"/>
      <c r="Y278" s="160" t="s">
        <v>157</v>
      </c>
      <c r="Z278" s="150"/>
      <c r="AA278" s="150"/>
      <c r="AB278" s="150"/>
      <c r="AC278" s="150"/>
      <c r="AD278" s="150"/>
      <c r="AE278" s="150"/>
      <c r="AF278" s="150"/>
      <c r="AG278" s="150" t="s">
        <v>158</v>
      </c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</row>
    <row r="279" spans="1:60" ht="22.5" outlineLevel="1" x14ac:dyDescent="0.2">
      <c r="A279" s="173">
        <v>146</v>
      </c>
      <c r="B279" s="174" t="s">
        <v>537</v>
      </c>
      <c r="C279" s="189" t="s">
        <v>538</v>
      </c>
      <c r="D279" s="175" t="s">
        <v>263</v>
      </c>
      <c r="E279" s="176">
        <v>0.71250000000000002</v>
      </c>
      <c r="F279" s="177"/>
      <c r="G279" s="178">
        <f>ROUND(E279*F279,2)</f>
        <v>0</v>
      </c>
      <c r="H279" s="177"/>
      <c r="I279" s="178">
        <f>ROUND(E279*H279,2)</f>
        <v>0</v>
      </c>
      <c r="J279" s="177"/>
      <c r="K279" s="178">
        <f>ROUND(E279*J279,2)</f>
        <v>0</v>
      </c>
      <c r="L279" s="178">
        <v>15</v>
      </c>
      <c r="M279" s="178">
        <f>G279*(1+L279/100)</f>
        <v>0</v>
      </c>
      <c r="N279" s="176">
        <v>0</v>
      </c>
      <c r="O279" s="176">
        <f>ROUND(E279*N279,2)</f>
        <v>0</v>
      </c>
      <c r="P279" s="176">
        <v>0</v>
      </c>
      <c r="Q279" s="176">
        <f>ROUND(E279*P279,2)</f>
        <v>0</v>
      </c>
      <c r="R279" s="178" t="s">
        <v>392</v>
      </c>
      <c r="S279" s="178" t="s">
        <v>156</v>
      </c>
      <c r="T279" s="179" t="s">
        <v>156</v>
      </c>
      <c r="U279" s="160">
        <v>11.403</v>
      </c>
      <c r="V279" s="160">
        <f>ROUND(E279*U279,2)</f>
        <v>8.1199999999999992</v>
      </c>
      <c r="W279" s="160"/>
      <c r="X279" s="160"/>
      <c r="Y279" s="160" t="s">
        <v>157</v>
      </c>
      <c r="Z279" s="150"/>
      <c r="AA279" s="150"/>
      <c r="AB279" s="150"/>
      <c r="AC279" s="150"/>
      <c r="AD279" s="150"/>
      <c r="AE279" s="150"/>
      <c r="AF279" s="150"/>
      <c r="AG279" s="150" t="s">
        <v>158</v>
      </c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</row>
    <row r="280" spans="1:60" outlineLevel="2" x14ac:dyDescent="0.2">
      <c r="A280" s="157"/>
      <c r="B280" s="158"/>
      <c r="C280" s="255" t="s">
        <v>539</v>
      </c>
      <c r="D280" s="256"/>
      <c r="E280" s="256"/>
      <c r="F280" s="256"/>
      <c r="G280" s="256"/>
      <c r="H280" s="160"/>
      <c r="I280" s="160"/>
      <c r="J280" s="160"/>
      <c r="K280" s="160"/>
      <c r="L280" s="160"/>
      <c r="M280" s="160"/>
      <c r="N280" s="159"/>
      <c r="O280" s="159"/>
      <c r="P280" s="159"/>
      <c r="Q280" s="159"/>
      <c r="R280" s="160"/>
      <c r="S280" s="160"/>
      <c r="T280" s="160"/>
      <c r="U280" s="160"/>
      <c r="V280" s="160"/>
      <c r="W280" s="160"/>
      <c r="X280" s="160"/>
      <c r="Y280" s="160"/>
      <c r="Z280" s="150"/>
      <c r="AA280" s="150"/>
      <c r="AB280" s="150"/>
      <c r="AC280" s="150"/>
      <c r="AD280" s="150"/>
      <c r="AE280" s="150"/>
      <c r="AF280" s="150"/>
      <c r="AG280" s="150" t="s">
        <v>160</v>
      </c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</row>
    <row r="281" spans="1:60" outlineLevel="1" x14ac:dyDescent="0.2">
      <c r="A281" s="173">
        <v>147</v>
      </c>
      <c r="B281" s="174" t="s">
        <v>540</v>
      </c>
      <c r="C281" s="189" t="s">
        <v>541</v>
      </c>
      <c r="D281" s="175" t="s">
        <v>332</v>
      </c>
      <c r="E281" s="176">
        <v>80</v>
      </c>
      <c r="F281" s="177"/>
      <c r="G281" s="178">
        <f>ROUND(E281*F281,2)</f>
        <v>0</v>
      </c>
      <c r="H281" s="177"/>
      <c r="I281" s="178">
        <f>ROUND(E281*H281,2)</f>
        <v>0</v>
      </c>
      <c r="J281" s="177"/>
      <c r="K281" s="178">
        <f>ROUND(E281*J281,2)</f>
        <v>0</v>
      </c>
      <c r="L281" s="178">
        <v>15</v>
      </c>
      <c r="M281" s="178">
        <f>G281*(1+L281/100)</f>
        <v>0</v>
      </c>
      <c r="N281" s="176">
        <v>0</v>
      </c>
      <c r="O281" s="176">
        <f>ROUND(E281*N281,2)</f>
        <v>0</v>
      </c>
      <c r="P281" s="176">
        <v>0</v>
      </c>
      <c r="Q281" s="176">
        <f>ROUND(E281*P281,2)</f>
        <v>0</v>
      </c>
      <c r="R281" s="178"/>
      <c r="S281" s="178" t="s">
        <v>259</v>
      </c>
      <c r="T281" s="179" t="s">
        <v>276</v>
      </c>
      <c r="U281" s="160">
        <v>1</v>
      </c>
      <c r="V281" s="160">
        <f>ROUND(E281*U281,2)</f>
        <v>80</v>
      </c>
      <c r="W281" s="160"/>
      <c r="X281" s="160"/>
      <c r="Y281" s="160" t="s">
        <v>157</v>
      </c>
      <c r="Z281" s="150"/>
      <c r="AA281" s="150"/>
      <c r="AB281" s="150"/>
      <c r="AC281" s="150"/>
      <c r="AD281" s="150"/>
      <c r="AE281" s="150"/>
      <c r="AF281" s="150"/>
      <c r="AG281" s="150" t="s">
        <v>158</v>
      </c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</row>
    <row r="282" spans="1:60" outlineLevel="2" x14ac:dyDescent="0.2">
      <c r="A282" s="157"/>
      <c r="B282" s="158"/>
      <c r="C282" s="253" t="s">
        <v>542</v>
      </c>
      <c r="D282" s="254"/>
      <c r="E282" s="254"/>
      <c r="F282" s="254"/>
      <c r="G282" s="254"/>
      <c r="H282" s="160"/>
      <c r="I282" s="160"/>
      <c r="J282" s="160"/>
      <c r="K282" s="160"/>
      <c r="L282" s="160"/>
      <c r="M282" s="160"/>
      <c r="N282" s="159"/>
      <c r="O282" s="159"/>
      <c r="P282" s="159"/>
      <c r="Q282" s="159"/>
      <c r="R282" s="160"/>
      <c r="S282" s="160"/>
      <c r="T282" s="160"/>
      <c r="U282" s="160"/>
      <c r="V282" s="160"/>
      <c r="W282" s="160"/>
      <c r="X282" s="160"/>
      <c r="Y282" s="160"/>
      <c r="Z282" s="150"/>
      <c r="AA282" s="150"/>
      <c r="AB282" s="150"/>
      <c r="AC282" s="150"/>
      <c r="AD282" s="150"/>
      <c r="AE282" s="150"/>
      <c r="AF282" s="150"/>
      <c r="AG282" s="150" t="s">
        <v>162</v>
      </c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</row>
    <row r="283" spans="1:60" outlineLevel="1" x14ac:dyDescent="0.2">
      <c r="A283" s="173">
        <v>148</v>
      </c>
      <c r="B283" s="174" t="s">
        <v>543</v>
      </c>
      <c r="C283" s="189" t="s">
        <v>544</v>
      </c>
      <c r="D283" s="175" t="s">
        <v>314</v>
      </c>
      <c r="E283" s="176">
        <v>1</v>
      </c>
      <c r="F283" s="177"/>
      <c r="G283" s="178">
        <f>ROUND(E283*F283,2)</f>
        <v>0</v>
      </c>
      <c r="H283" s="177"/>
      <c r="I283" s="178">
        <f>ROUND(E283*H283,2)</f>
        <v>0</v>
      </c>
      <c r="J283" s="177"/>
      <c r="K283" s="178">
        <f>ROUND(E283*J283,2)</f>
        <v>0</v>
      </c>
      <c r="L283" s="178">
        <v>15</v>
      </c>
      <c r="M283" s="178">
        <f>G283*(1+L283/100)</f>
        <v>0</v>
      </c>
      <c r="N283" s="176">
        <v>0.6</v>
      </c>
      <c r="O283" s="176">
        <f>ROUND(E283*N283,2)</f>
        <v>0.6</v>
      </c>
      <c r="P283" s="176">
        <v>0</v>
      </c>
      <c r="Q283" s="176">
        <f>ROUND(E283*P283,2)</f>
        <v>0</v>
      </c>
      <c r="R283" s="178"/>
      <c r="S283" s="178" t="s">
        <v>259</v>
      </c>
      <c r="T283" s="179" t="s">
        <v>226</v>
      </c>
      <c r="U283" s="160">
        <v>0</v>
      </c>
      <c r="V283" s="160">
        <f>ROUND(E283*U283,2)</f>
        <v>0</v>
      </c>
      <c r="W283" s="160"/>
      <c r="X283" s="160"/>
      <c r="Y283" s="160" t="s">
        <v>157</v>
      </c>
      <c r="Z283" s="150"/>
      <c r="AA283" s="150"/>
      <c r="AB283" s="150"/>
      <c r="AC283" s="150"/>
      <c r="AD283" s="150"/>
      <c r="AE283" s="150"/>
      <c r="AF283" s="150"/>
      <c r="AG283" s="150" t="s">
        <v>158</v>
      </c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</row>
    <row r="284" spans="1:60" ht="45" outlineLevel="2" x14ac:dyDescent="0.2">
      <c r="A284" s="157"/>
      <c r="B284" s="158"/>
      <c r="C284" s="253" t="s">
        <v>545</v>
      </c>
      <c r="D284" s="254"/>
      <c r="E284" s="254"/>
      <c r="F284" s="254"/>
      <c r="G284" s="254"/>
      <c r="H284" s="160"/>
      <c r="I284" s="160"/>
      <c r="J284" s="160"/>
      <c r="K284" s="160"/>
      <c r="L284" s="160"/>
      <c r="M284" s="160"/>
      <c r="N284" s="159"/>
      <c r="O284" s="159"/>
      <c r="P284" s="159"/>
      <c r="Q284" s="159"/>
      <c r="R284" s="160"/>
      <c r="S284" s="160"/>
      <c r="T284" s="160"/>
      <c r="U284" s="160"/>
      <c r="V284" s="160"/>
      <c r="W284" s="160"/>
      <c r="X284" s="160"/>
      <c r="Y284" s="160"/>
      <c r="Z284" s="150"/>
      <c r="AA284" s="150"/>
      <c r="AB284" s="150"/>
      <c r="AC284" s="150"/>
      <c r="AD284" s="150"/>
      <c r="AE284" s="150"/>
      <c r="AF284" s="150"/>
      <c r="AG284" s="150" t="s">
        <v>162</v>
      </c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80" t="str">
        <f>C284</f>
        <v>2 nástěnné kondenzační plynové kotle pro montáž do prostoru, s umístěním v řadě o celk. výkonu 10,9 - 90,0kW (80/60°C), vč.topné plochy Inox, regulace spalování Lambda Pro Control, provoz závislý na vzduchu místnosti, digitální kaskádové regulace a regulace topných okruhů, s čidlem venk. teploty, anuloidu, s hydr.kaskádou, s vysoce efektivní oběh. čerpadly, modulované válcové hořáky, typová tepelná izolace.</v>
      </c>
      <c r="BB284" s="150"/>
      <c r="BC284" s="150"/>
      <c r="BD284" s="150"/>
      <c r="BE284" s="150"/>
      <c r="BF284" s="150"/>
      <c r="BG284" s="150"/>
      <c r="BH284" s="150"/>
    </row>
    <row r="285" spans="1:60" outlineLevel="1" x14ac:dyDescent="0.2">
      <c r="A285" s="173">
        <v>149</v>
      </c>
      <c r="B285" s="174" t="s">
        <v>546</v>
      </c>
      <c r="C285" s="189" t="s">
        <v>547</v>
      </c>
      <c r="D285" s="175" t="s">
        <v>314</v>
      </c>
      <c r="E285" s="176">
        <v>1</v>
      </c>
      <c r="F285" s="177"/>
      <c r="G285" s="178">
        <f>ROUND(E285*F285,2)</f>
        <v>0</v>
      </c>
      <c r="H285" s="177"/>
      <c r="I285" s="178">
        <f>ROUND(E285*H285,2)</f>
        <v>0</v>
      </c>
      <c r="J285" s="177"/>
      <c r="K285" s="178">
        <f>ROUND(E285*J285,2)</f>
        <v>0</v>
      </c>
      <c r="L285" s="178">
        <v>15</v>
      </c>
      <c r="M285" s="178">
        <f>G285*(1+L285/100)</f>
        <v>0</v>
      </c>
      <c r="N285" s="176">
        <v>4.4999999999999998E-2</v>
      </c>
      <c r="O285" s="176">
        <f>ROUND(E285*N285,2)</f>
        <v>0.05</v>
      </c>
      <c r="P285" s="176">
        <v>0</v>
      </c>
      <c r="Q285" s="176">
        <f>ROUND(E285*P285,2)</f>
        <v>0</v>
      </c>
      <c r="R285" s="178"/>
      <c r="S285" s="178" t="s">
        <v>259</v>
      </c>
      <c r="T285" s="179" t="s">
        <v>226</v>
      </c>
      <c r="U285" s="160">
        <v>0</v>
      </c>
      <c r="V285" s="160">
        <f>ROUND(E285*U285,2)</f>
        <v>0</v>
      </c>
      <c r="W285" s="160"/>
      <c r="X285" s="160"/>
      <c r="Y285" s="160" t="s">
        <v>157</v>
      </c>
      <c r="Z285" s="150"/>
      <c r="AA285" s="150"/>
      <c r="AB285" s="150"/>
      <c r="AC285" s="150"/>
      <c r="AD285" s="150"/>
      <c r="AE285" s="150"/>
      <c r="AF285" s="150"/>
      <c r="AG285" s="150" t="s">
        <v>158</v>
      </c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</row>
    <row r="286" spans="1:60" ht="22.5" outlineLevel="2" x14ac:dyDescent="0.2">
      <c r="A286" s="157"/>
      <c r="B286" s="158"/>
      <c r="C286" s="253" t="s">
        <v>548</v>
      </c>
      <c r="D286" s="254"/>
      <c r="E286" s="254"/>
      <c r="F286" s="254"/>
      <c r="G286" s="254"/>
      <c r="H286" s="160"/>
      <c r="I286" s="160"/>
      <c r="J286" s="160"/>
      <c r="K286" s="160"/>
      <c r="L286" s="160"/>
      <c r="M286" s="160"/>
      <c r="N286" s="159"/>
      <c r="O286" s="159"/>
      <c r="P286" s="159"/>
      <c r="Q286" s="159"/>
      <c r="R286" s="160"/>
      <c r="S286" s="160"/>
      <c r="T286" s="160"/>
      <c r="U286" s="160"/>
      <c r="V286" s="160"/>
      <c r="W286" s="160"/>
      <c r="X286" s="160"/>
      <c r="Y286" s="160"/>
      <c r="Z286" s="150"/>
      <c r="AA286" s="150"/>
      <c r="AB286" s="150"/>
      <c r="AC286" s="150"/>
      <c r="AD286" s="150"/>
      <c r="AE286" s="150"/>
      <c r="AF286" s="150"/>
      <c r="AG286" s="150" t="s">
        <v>162</v>
      </c>
      <c r="AH286" s="150"/>
      <c r="AI286" s="150"/>
      <c r="AJ286" s="150"/>
      <c r="AK286" s="150"/>
      <c r="AL286" s="150"/>
      <c r="AM286" s="150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80" t="str">
        <f>C286</f>
        <v>Hydraulická výhybka, vč. spoj. soupravy a tep. izolace, podlahové konzoly, rychloodvzdušňovače a kul. kohoutu s hadicovým hrdlem pro možnost vypouštění  (odkalování), DN80/PN6.</v>
      </c>
      <c r="BB286" s="150"/>
      <c r="BC286" s="150"/>
      <c r="BD286" s="150"/>
      <c r="BE286" s="150"/>
      <c r="BF286" s="150"/>
      <c r="BG286" s="150"/>
      <c r="BH286" s="150"/>
    </row>
    <row r="287" spans="1:60" outlineLevel="1" x14ac:dyDescent="0.2">
      <c r="A287" s="173">
        <v>150</v>
      </c>
      <c r="B287" s="174" t="s">
        <v>549</v>
      </c>
      <c r="C287" s="189" t="s">
        <v>550</v>
      </c>
      <c r="D287" s="175" t="s">
        <v>314</v>
      </c>
      <c r="E287" s="176">
        <v>1</v>
      </c>
      <c r="F287" s="177"/>
      <c r="G287" s="178">
        <f>ROUND(E287*F287,2)</f>
        <v>0</v>
      </c>
      <c r="H287" s="177"/>
      <c r="I287" s="178">
        <f>ROUND(E287*H287,2)</f>
        <v>0</v>
      </c>
      <c r="J287" s="177"/>
      <c r="K287" s="178">
        <f>ROUND(E287*J287,2)</f>
        <v>0</v>
      </c>
      <c r="L287" s="178">
        <v>15</v>
      </c>
      <c r="M287" s="178">
        <f>G287*(1+L287/100)</f>
        <v>0</v>
      </c>
      <c r="N287" s="176">
        <v>0.02</v>
      </c>
      <c r="O287" s="176">
        <f>ROUND(E287*N287,2)</f>
        <v>0.02</v>
      </c>
      <c r="P287" s="176">
        <v>0</v>
      </c>
      <c r="Q287" s="176">
        <f>ROUND(E287*P287,2)</f>
        <v>0</v>
      </c>
      <c r="R287" s="178"/>
      <c r="S287" s="178" t="s">
        <v>259</v>
      </c>
      <c r="T287" s="179" t="s">
        <v>226</v>
      </c>
      <c r="U287" s="160">
        <v>0</v>
      </c>
      <c r="V287" s="160">
        <f>ROUND(E287*U287,2)</f>
        <v>0</v>
      </c>
      <c r="W287" s="160"/>
      <c r="X287" s="160"/>
      <c r="Y287" s="160" t="s">
        <v>157</v>
      </c>
      <c r="Z287" s="150"/>
      <c r="AA287" s="150"/>
      <c r="AB287" s="150"/>
      <c r="AC287" s="150"/>
      <c r="AD287" s="150"/>
      <c r="AE287" s="150"/>
      <c r="AF287" s="150"/>
      <c r="AG287" s="150" t="s">
        <v>158</v>
      </c>
      <c r="AH287" s="150"/>
      <c r="AI287" s="150"/>
      <c r="AJ287" s="150"/>
      <c r="AK287" s="150"/>
      <c r="AL287" s="150"/>
      <c r="AM287" s="150"/>
      <c r="AN287" s="150"/>
      <c r="AO287" s="150"/>
      <c r="AP287" s="150"/>
      <c r="AQ287" s="150"/>
      <c r="AR287" s="150"/>
      <c r="AS287" s="150"/>
      <c r="AT287" s="150"/>
      <c r="AU287" s="150"/>
      <c r="AV287" s="150"/>
      <c r="AW287" s="150"/>
      <c r="AX287" s="150"/>
      <c r="AY287" s="150"/>
      <c r="AZ287" s="150"/>
      <c r="BA287" s="150"/>
      <c r="BB287" s="150"/>
      <c r="BC287" s="150"/>
      <c r="BD287" s="150"/>
      <c r="BE287" s="150"/>
      <c r="BF287" s="150"/>
      <c r="BG287" s="150"/>
      <c r="BH287" s="150"/>
    </row>
    <row r="288" spans="1:60" outlineLevel="2" x14ac:dyDescent="0.2">
      <c r="A288" s="157"/>
      <c r="B288" s="158"/>
      <c r="C288" s="253" t="s">
        <v>551</v>
      </c>
      <c r="D288" s="254"/>
      <c r="E288" s="254"/>
      <c r="F288" s="254"/>
      <c r="G288" s="254"/>
      <c r="H288" s="160"/>
      <c r="I288" s="160"/>
      <c r="J288" s="160"/>
      <c r="K288" s="160"/>
      <c r="L288" s="160"/>
      <c r="M288" s="160"/>
      <c r="N288" s="159"/>
      <c r="O288" s="159"/>
      <c r="P288" s="159"/>
      <c r="Q288" s="159"/>
      <c r="R288" s="160"/>
      <c r="S288" s="160"/>
      <c r="T288" s="160"/>
      <c r="U288" s="160"/>
      <c r="V288" s="160"/>
      <c r="W288" s="160"/>
      <c r="X288" s="160"/>
      <c r="Y288" s="160"/>
      <c r="Z288" s="150"/>
      <c r="AA288" s="150"/>
      <c r="AB288" s="150"/>
      <c r="AC288" s="150"/>
      <c r="AD288" s="150"/>
      <c r="AE288" s="150"/>
      <c r="AF288" s="150"/>
      <c r="AG288" s="150" t="s">
        <v>162</v>
      </c>
      <c r="AH288" s="150"/>
      <c r="AI288" s="150"/>
      <c r="AJ288" s="150"/>
      <c r="AK288" s="150"/>
      <c r="AL288" s="150"/>
      <c r="AM288" s="150"/>
      <c r="AN288" s="150"/>
      <c r="AO288" s="150"/>
      <c r="AP288" s="150"/>
      <c r="AQ288" s="150"/>
      <c r="AR288" s="150"/>
      <c r="AS288" s="150"/>
      <c r="AT288" s="150"/>
      <c r="AU288" s="150"/>
      <c r="AV288" s="150"/>
      <c r="AW288" s="150"/>
      <c r="AX288" s="150"/>
      <c r="AY288" s="150"/>
      <c r="AZ288" s="150"/>
      <c r="BA288" s="150"/>
      <c r="BB288" s="150"/>
      <c r="BC288" s="150"/>
      <c r="BD288" s="150"/>
      <c r="BE288" s="150"/>
      <c r="BF288" s="150"/>
      <c r="BG288" s="150"/>
      <c r="BH288" s="150"/>
    </row>
    <row r="289" spans="1:60" outlineLevel="1" x14ac:dyDescent="0.2">
      <c r="A289" s="173">
        <v>151</v>
      </c>
      <c r="B289" s="174" t="s">
        <v>552</v>
      </c>
      <c r="C289" s="189" t="s">
        <v>553</v>
      </c>
      <c r="D289" s="175" t="s">
        <v>314</v>
      </c>
      <c r="E289" s="176">
        <v>1</v>
      </c>
      <c r="F289" s="177"/>
      <c r="G289" s="178">
        <f>ROUND(E289*F289,2)</f>
        <v>0</v>
      </c>
      <c r="H289" s="177"/>
      <c r="I289" s="178">
        <f>ROUND(E289*H289,2)</f>
        <v>0</v>
      </c>
      <c r="J289" s="177"/>
      <c r="K289" s="178">
        <f>ROUND(E289*J289,2)</f>
        <v>0</v>
      </c>
      <c r="L289" s="178">
        <v>15</v>
      </c>
      <c r="M289" s="178">
        <f>G289*(1+L289/100)</f>
        <v>0</v>
      </c>
      <c r="N289" s="176">
        <v>1.6E-2</v>
      </c>
      <c r="O289" s="176">
        <f>ROUND(E289*N289,2)</f>
        <v>0.02</v>
      </c>
      <c r="P289" s="176">
        <v>0</v>
      </c>
      <c r="Q289" s="176">
        <f>ROUND(E289*P289,2)</f>
        <v>0</v>
      </c>
      <c r="R289" s="178"/>
      <c r="S289" s="178" t="s">
        <v>259</v>
      </c>
      <c r="T289" s="179" t="s">
        <v>226</v>
      </c>
      <c r="U289" s="160">
        <v>0</v>
      </c>
      <c r="V289" s="160">
        <f>ROUND(E289*U289,2)</f>
        <v>0</v>
      </c>
      <c r="W289" s="160"/>
      <c r="X289" s="160"/>
      <c r="Y289" s="160" t="s">
        <v>157</v>
      </c>
      <c r="Z289" s="150"/>
      <c r="AA289" s="150"/>
      <c r="AB289" s="150"/>
      <c r="AC289" s="150"/>
      <c r="AD289" s="150"/>
      <c r="AE289" s="150"/>
      <c r="AF289" s="150"/>
      <c r="AG289" s="150" t="s">
        <v>158</v>
      </c>
      <c r="AH289" s="150"/>
      <c r="AI289" s="150"/>
      <c r="AJ289" s="150"/>
      <c r="AK289" s="150"/>
      <c r="AL289" s="150"/>
      <c r="AM289" s="150"/>
      <c r="AN289" s="150"/>
      <c r="AO289" s="150"/>
      <c r="AP289" s="150"/>
      <c r="AQ289" s="150"/>
      <c r="AR289" s="150"/>
      <c r="AS289" s="150"/>
      <c r="AT289" s="150"/>
      <c r="AU289" s="150"/>
      <c r="AV289" s="150"/>
      <c r="AW289" s="150"/>
      <c r="AX289" s="150"/>
      <c r="AY289" s="150"/>
      <c r="AZ289" s="150"/>
      <c r="BA289" s="150"/>
      <c r="BB289" s="150"/>
      <c r="BC289" s="150"/>
      <c r="BD289" s="150"/>
      <c r="BE289" s="150"/>
      <c r="BF289" s="150"/>
      <c r="BG289" s="150"/>
      <c r="BH289" s="150"/>
    </row>
    <row r="290" spans="1:60" ht="22.5" outlineLevel="2" x14ac:dyDescent="0.2">
      <c r="A290" s="157"/>
      <c r="B290" s="158"/>
      <c r="C290" s="253" t="s">
        <v>554</v>
      </c>
      <c r="D290" s="254"/>
      <c r="E290" s="254"/>
      <c r="F290" s="254"/>
      <c r="G290" s="254"/>
      <c r="H290" s="160"/>
      <c r="I290" s="160"/>
      <c r="J290" s="160"/>
      <c r="K290" s="160"/>
      <c r="L290" s="160"/>
      <c r="M290" s="160"/>
      <c r="N290" s="159"/>
      <c r="O290" s="159"/>
      <c r="P290" s="159"/>
      <c r="Q290" s="159"/>
      <c r="R290" s="160"/>
      <c r="S290" s="160"/>
      <c r="T290" s="160"/>
      <c r="U290" s="160"/>
      <c r="V290" s="160"/>
      <c r="W290" s="160"/>
      <c r="X290" s="160"/>
      <c r="Y290" s="160"/>
      <c r="Z290" s="150"/>
      <c r="AA290" s="150"/>
      <c r="AB290" s="150"/>
      <c r="AC290" s="150"/>
      <c r="AD290" s="150"/>
      <c r="AE290" s="150"/>
      <c r="AF290" s="150"/>
      <c r="AG290" s="150" t="s">
        <v>162</v>
      </c>
      <c r="AH290" s="150"/>
      <c r="AI290" s="150"/>
      <c r="AJ290" s="150"/>
      <c r="AK290" s="150"/>
      <c r="AL290" s="150"/>
      <c r="AM290" s="150"/>
      <c r="AN290" s="150"/>
      <c r="AO290" s="150"/>
      <c r="AP290" s="150"/>
      <c r="AQ290" s="150"/>
      <c r="AR290" s="150"/>
      <c r="AS290" s="150"/>
      <c r="AT290" s="150"/>
      <c r="AU290" s="150"/>
      <c r="AV290" s="150"/>
      <c r="AW290" s="150"/>
      <c r="AX290" s="150"/>
      <c r="AY290" s="150"/>
      <c r="AZ290" s="150"/>
      <c r="BA290" s="180" t="str">
        <f>C290</f>
        <v>Sběrné potrubí kondenzátu pro 2 kotle umístěné v řadě, vč. držáků, odtokové hadice pro připojení na odvodňovací systém, spoj. hadice pro odtok kondenzátu sifonu a spoj. hadice pro odtok poj. ventilu pro každý kotel.</v>
      </c>
      <c r="BB290" s="150"/>
      <c r="BC290" s="150"/>
      <c r="BD290" s="150"/>
      <c r="BE290" s="150"/>
      <c r="BF290" s="150"/>
      <c r="BG290" s="150"/>
      <c r="BH290" s="150"/>
    </row>
    <row r="291" spans="1:60" outlineLevel="1" x14ac:dyDescent="0.2">
      <c r="A291" s="173">
        <v>152</v>
      </c>
      <c r="B291" s="174" t="s">
        <v>555</v>
      </c>
      <c r="C291" s="189" t="s">
        <v>556</v>
      </c>
      <c r="D291" s="175" t="s">
        <v>314</v>
      </c>
      <c r="E291" s="176">
        <v>1</v>
      </c>
      <c r="F291" s="177"/>
      <c r="G291" s="178">
        <f>ROUND(E291*F291,2)</f>
        <v>0</v>
      </c>
      <c r="H291" s="177"/>
      <c r="I291" s="178">
        <f>ROUND(E291*H291,2)</f>
        <v>0</v>
      </c>
      <c r="J291" s="177"/>
      <c r="K291" s="178">
        <f>ROUND(E291*J291,2)</f>
        <v>0</v>
      </c>
      <c r="L291" s="178">
        <v>15</v>
      </c>
      <c r="M291" s="178">
        <f>G291*(1+L291/100)</f>
        <v>0</v>
      </c>
      <c r="N291" s="176">
        <v>0.06</v>
      </c>
      <c r="O291" s="176">
        <f>ROUND(E291*N291,2)</f>
        <v>0.06</v>
      </c>
      <c r="P291" s="176">
        <v>0</v>
      </c>
      <c r="Q291" s="176">
        <f>ROUND(E291*P291,2)</f>
        <v>0</v>
      </c>
      <c r="R291" s="178"/>
      <c r="S291" s="178" t="s">
        <v>259</v>
      </c>
      <c r="T291" s="179" t="s">
        <v>226</v>
      </c>
      <c r="U291" s="160">
        <v>0</v>
      </c>
      <c r="V291" s="160">
        <f>ROUND(E291*U291,2)</f>
        <v>0</v>
      </c>
      <c r="W291" s="160"/>
      <c r="X291" s="160"/>
      <c r="Y291" s="160" t="s">
        <v>157</v>
      </c>
      <c r="Z291" s="150"/>
      <c r="AA291" s="150"/>
      <c r="AB291" s="150"/>
      <c r="AC291" s="150"/>
      <c r="AD291" s="150"/>
      <c r="AE291" s="150"/>
      <c r="AF291" s="150"/>
      <c r="AG291" s="150" t="s">
        <v>158</v>
      </c>
      <c r="AH291" s="150"/>
      <c r="AI291" s="150"/>
      <c r="AJ291" s="150"/>
      <c r="AK291" s="150"/>
      <c r="AL291" s="150"/>
      <c r="AM291" s="150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50"/>
      <c r="BC291" s="150"/>
      <c r="BD291" s="150"/>
      <c r="BE291" s="150"/>
      <c r="BF291" s="150"/>
      <c r="BG291" s="150"/>
      <c r="BH291" s="150"/>
    </row>
    <row r="292" spans="1:60" ht="22.5" outlineLevel="2" x14ac:dyDescent="0.2">
      <c r="A292" s="157"/>
      <c r="B292" s="158"/>
      <c r="C292" s="253" t="s">
        <v>557</v>
      </c>
      <c r="D292" s="254"/>
      <c r="E292" s="254"/>
      <c r="F292" s="254"/>
      <c r="G292" s="254"/>
      <c r="H292" s="160"/>
      <c r="I292" s="160"/>
      <c r="J292" s="160"/>
      <c r="K292" s="160"/>
      <c r="L292" s="160"/>
      <c r="M292" s="160"/>
      <c r="N292" s="159"/>
      <c r="O292" s="159"/>
      <c r="P292" s="159"/>
      <c r="Q292" s="159"/>
      <c r="R292" s="160"/>
      <c r="S292" s="160"/>
      <c r="T292" s="160"/>
      <c r="U292" s="160"/>
      <c r="V292" s="160"/>
      <c r="W292" s="160"/>
      <c r="X292" s="160"/>
      <c r="Y292" s="160"/>
      <c r="Z292" s="150"/>
      <c r="AA292" s="150"/>
      <c r="AB292" s="150"/>
      <c r="AC292" s="150"/>
      <c r="AD292" s="150"/>
      <c r="AE292" s="150"/>
      <c r="AF292" s="150"/>
      <c r="AG292" s="150" t="s">
        <v>162</v>
      </c>
      <c r="AH292" s="150"/>
      <c r="AI292" s="150"/>
      <c r="AJ292" s="150"/>
      <c r="AK292" s="150"/>
      <c r="AL292" s="150"/>
      <c r="AM292" s="150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80" t="str">
        <f>C292</f>
        <v>Spalinová kaskáda pro 2-kotlové zařízení v instalaci v řadě pro výkon 2 x 49kW, vč. sběrače spalin a koncového kusu s odtokem kondenzátu a sifonem, 2x koleno 45°, 2x kontrolní koleno ( systémová velikost D160/110mm ).</v>
      </c>
      <c r="BB292" s="150"/>
      <c r="BC292" s="150"/>
      <c r="BD292" s="150"/>
      <c r="BE292" s="150"/>
      <c r="BF292" s="150"/>
      <c r="BG292" s="150"/>
      <c r="BH292" s="150"/>
    </row>
    <row r="293" spans="1:60" outlineLevel="1" x14ac:dyDescent="0.2">
      <c r="A293" s="181">
        <v>153</v>
      </c>
      <c r="B293" s="182" t="s">
        <v>558</v>
      </c>
      <c r="C293" s="192" t="s">
        <v>559</v>
      </c>
      <c r="D293" s="183" t="s">
        <v>314</v>
      </c>
      <c r="E293" s="184">
        <v>2</v>
      </c>
      <c r="F293" s="185"/>
      <c r="G293" s="186">
        <f t="shared" ref="G293:G302" si="14">ROUND(E293*F293,2)</f>
        <v>0</v>
      </c>
      <c r="H293" s="185"/>
      <c r="I293" s="186">
        <f t="shared" ref="I293:I302" si="15">ROUND(E293*H293,2)</f>
        <v>0</v>
      </c>
      <c r="J293" s="185"/>
      <c r="K293" s="186">
        <f t="shared" ref="K293:K302" si="16">ROUND(E293*J293,2)</f>
        <v>0</v>
      </c>
      <c r="L293" s="186">
        <v>15</v>
      </c>
      <c r="M293" s="186">
        <f t="shared" ref="M293:M302" si="17">G293*(1+L293/100)</f>
        <v>0</v>
      </c>
      <c r="N293" s="184">
        <v>5.0000000000000001E-3</v>
      </c>
      <c r="O293" s="184">
        <f t="shared" ref="O293:O302" si="18">ROUND(E293*N293,2)</f>
        <v>0.01</v>
      </c>
      <c r="P293" s="184">
        <v>0</v>
      </c>
      <c r="Q293" s="184">
        <f t="shared" ref="Q293:Q302" si="19">ROUND(E293*P293,2)</f>
        <v>0</v>
      </c>
      <c r="R293" s="186"/>
      <c r="S293" s="186" t="s">
        <v>259</v>
      </c>
      <c r="T293" s="187" t="s">
        <v>226</v>
      </c>
      <c r="U293" s="160">
        <v>0</v>
      </c>
      <c r="V293" s="160">
        <f t="shared" ref="V293:V302" si="20">ROUND(E293*U293,2)</f>
        <v>0</v>
      </c>
      <c r="W293" s="160"/>
      <c r="X293" s="160"/>
      <c r="Y293" s="160" t="s">
        <v>157</v>
      </c>
      <c r="Z293" s="150"/>
      <c r="AA293" s="150"/>
      <c r="AB293" s="150"/>
      <c r="AC293" s="150"/>
      <c r="AD293" s="150"/>
      <c r="AE293" s="150"/>
      <c r="AF293" s="150"/>
      <c r="AG293" s="150" t="s">
        <v>158</v>
      </c>
      <c r="AH293" s="150"/>
      <c r="AI293" s="150"/>
      <c r="AJ293" s="150"/>
      <c r="AK293" s="150"/>
      <c r="AL293" s="150"/>
      <c r="AM293" s="150"/>
      <c r="AN293" s="150"/>
      <c r="AO293" s="150"/>
      <c r="AP293" s="150"/>
      <c r="AQ293" s="150"/>
      <c r="AR293" s="150"/>
      <c r="AS293" s="150"/>
      <c r="AT293" s="150"/>
      <c r="AU293" s="150"/>
      <c r="AV293" s="150"/>
      <c r="AW293" s="150"/>
      <c r="AX293" s="150"/>
      <c r="AY293" s="150"/>
      <c r="AZ293" s="150"/>
      <c r="BA293" s="150"/>
      <c r="BB293" s="150"/>
      <c r="BC293" s="150"/>
      <c r="BD293" s="150"/>
      <c r="BE293" s="150"/>
      <c r="BF293" s="150"/>
      <c r="BG293" s="150"/>
      <c r="BH293" s="150"/>
    </row>
    <row r="294" spans="1:60" outlineLevel="1" x14ac:dyDescent="0.2">
      <c r="A294" s="181">
        <v>154</v>
      </c>
      <c r="B294" s="182" t="s">
        <v>560</v>
      </c>
      <c r="C294" s="192" t="s">
        <v>561</v>
      </c>
      <c r="D294" s="183" t="s">
        <v>154</v>
      </c>
      <c r="E294" s="184">
        <v>1</v>
      </c>
      <c r="F294" s="185"/>
      <c r="G294" s="186">
        <f t="shared" si="14"/>
        <v>0</v>
      </c>
      <c r="H294" s="185"/>
      <c r="I294" s="186">
        <f t="shared" si="15"/>
        <v>0</v>
      </c>
      <c r="J294" s="185"/>
      <c r="K294" s="186">
        <f t="shared" si="16"/>
        <v>0</v>
      </c>
      <c r="L294" s="186">
        <v>15</v>
      </c>
      <c r="M294" s="186">
        <f t="shared" si="17"/>
        <v>0</v>
      </c>
      <c r="N294" s="184">
        <v>0.01</v>
      </c>
      <c r="O294" s="184">
        <f t="shared" si="18"/>
        <v>0.01</v>
      </c>
      <c r="P294" s="184">
        <v>0</v>
      </c>
      <c r="Q294" s="184">
        <f t="shared" si="19"/>
        <v>0</v>
      </c>
      <c r="R294" s="186"/>
      <c r="S294" s="186" t="s">
        <v>259</v>
      </c>
      <c r="T294" s="187" t="s">
        <v>226</v>
      </c>
      <c r="U294" s="160">
        <v>0</v>
      </c>
      <c r="V294" s="160">
        <f t="shared" si="20"/>
        <v>0</v>
      </c>
      <c r="W294" s="160"/>
      <c r="X294" s="160"/>
      <c r="Y294" s="160" t="s">
        <v>157</v>
      </c>
      <c r="Z294" s="150"/>
      <c r="AA294" s="150"/>
      <c r="AB294" s="150"/>
      <c r="AC294" s="150"/>
      <c r="AD294" s="150"/>
      <c r="AE294" s="150"/>
      <c r="AF294" s="150"/>
      <c r="AG294" s="150" t="s">
        <v>158</v>
      </c>
      <c r="AH294" s="150"/>
      <c r="AI294" s="150"/>
      <c r="AJ294" s="150"/>
      <c r="AK294" s="150"/>
      <c r="AL294" s="150"/>
      <c r="AM294" s="150"/>
      <c r="AN294" s="150"/>
      <c r="AO294" s="150"/>
      <c r="AP294" s="150"/>
      <c r="AQ294" s="150"/>
      <c r="AR294" s="150"/>
      <c r="AS294" s="150"/>
      <c r="AT294" s="150"/>
      <c r="AU294" s="150"/>
      <c r="AV294" s="150"/>
      <c r="AW294" s="150"/>
      <c r="AX294" s="150"/>
      <c r="AY294" s="150"/>
      <c r="AZ294" s="150"/>
      <c r="BA294" s="150"/>
      <c r="BB294" s="150"/>
      <c r="BC294" s="150"/>
      <c r="BD294" s="150"/>
      <c r="BE294" s="150"/>
      <c r="BF294" s="150"/>
      <c r="BG294" s="150"/>
      <c r="BH294" s="150"/>
    </row>
    <row r="295" spans="1:60" outlineLevel="1" x14ac:dyDescent="0.2">
      <c r="A295" s="181">
        <v>155</v>
      </c>
      <c r="B295" s="182" t="s">
        <v>562</v>
      </c>
      <c r="C295" s="192" t="s">
        <v>563</v>
      </c>
      <c r="D295" s="183" t="s">
        <v>154</v>
      </c>
      <c r="E295" s="184">
        <v>1</v>
      </c>
      <c r="F295" s="185"/>
      <c r="G295" s="186">
        <f t="shared" si="14"/>
        <v>0</v>
      </c>
      <c r="H295" s="185"/>
      <c r="I295" s="186">
        <f t="shared" si="15"/>
        <v>0</v>
      </c>
      <c r="J295" s="185"/>
      <c r="K295" s="186">
        <f t="shared" si="16"/>
        <v>0</v>
      </c>
      <c r="L295" s="186">
        <v>15</v>
      </c>
      <c r="M295" s="186">
        <f t="shared" si="17"/>
        <v>0</v>
      </c>
      <c r="N295" s="184">
        <v>5.0000000000000001E-3</v>
      </c>
      <c r="O295" s="184">
        <f t="shared" si="18"/>
        <v>0.01</v>
      </c>
      <c r="P295" s="184">
        <v>0</v>
      </c>
      <c r="Q295" s="184">
        <f t="shared" si="19"/>
        <v>0</v>
      </c>
      <c r="R295" s="186"/>
      <c r="S295" s="186" t="s">
        <v>259</v>
      </c>
      <c r="T295" s="187" t="s">
        <v>226</v>
      </c>
      <c r="U295" s="160">
        <v>0</v>
      </c>
      <c r="V295" s="160">
        <f t="shared" si="20"/>
        <v>0</v>
      </c>
      <c r="W295" s="160"/>
      <c r="X295" s="160"/>
      <c r="Y295" s="160" t="s">
        <v>157</v>
      </c>
      <c r="Z295" s="150"/>
      <c r="AA295" s="150"/>
      <c r="AB295" s="150"/>
      <c r="AC295" s="150"/>
      <c r="AD295" s="150"/>
      <c r="AE295" s="150"/>
      <c r="AF295" s="150"/>
      <c r="AG295" s="150" t="s">
        <v>158</v>
      </c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</row>
    <row r="296" spans="1:60" outlineLevel="1" x14ac:dyDescent="0.2">
      <c r="A296" s="181">
        <v>156</v>
      </c>
      <c r="B296" s="182" t="s">
        <v>564</v>
      </c>
      <c r="C296" s="192" t="s">
        <v>565</v>
      </c>
      <c r="D296" s="183" t="s">
        <v>154</v>
      </c>
      <c r="E296" s="184">
        <v>1</v>
      </c>
      <c r="F296" s="185"/>
      <c r="G296" s="186">
        <f t="shared" si="14"/>
        <v>0</v>
      </c>
      <c r="H296" s="185"/>
      <c r="I296" s="186">
        <f t="shared" si="15"/>
        <v>0</v>
      </c>
      <c r="J296" s="185"/>
      <c r="K296" s="186">
        <f t="shared" si="16"/>
        <v>0</v>
      </c>
      <c r="L296" s="186">
        <v>15</v>
      </c>
      <c r="M296" s="186">
        <f t="shared" si="17"/>
        <v>0</v>
      </c>
      <c r="N296" s="184">
        <v>0.01</v>
      </c>
      <c r="O296" s="184">
        <f t="shared" si="18"/>
        <v>0.01</v>
      </c>
      <c r="P296" s="184">
        <v>0</v>
      </c>
      <c r="Q296" s="184">
        <f t="shared" si="19"/>
        <v>0</v>
      </c>
      <c r="R296" s="186"/>
      <c r="S296" s="186" t="s">
        <v>259</v>
      </c>
      <c r="T296" s="187" t="s">
        <v>226</v>
      </c>
      <c r="U296" s="160">
        <v>0</v>
      </c>
      <c r="V296" s="160">
        <f t="shared" si="20"/>
        <v>0</v>
      </c>
      <c r="W296" s="160"/>
      <c r="X296" s="160"/>
      <c r="Y296" s="160" t="s">
        <v>157</v>
      </c>
      <c r="Z296" s="150"/>
      <c r="AA296" s="150"/>
      <c r="AB296" s="150"/>
      <c r="AC296" s="150"/>
      <c r="AD296" s="150"/>
      <c r="AE296" s="150"/>
      <c r="AF296" s="150"/>
      <c r="AG296" s="150" t="s">
        <v>158</v>
      </c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</row>
    <row r="297" spans="1:60" outlineLevel="1" x14ac:dyDescent="0.2">
      <c r="A297" s="181">
        <v>157</v>
      </c>
      <c r="B297" s="182" t="s">
        <v>566</v>
      </c>
      <c r="C297" s="192" t="s">
        <v>567</v>
      </c>
      <c r="D297" s="183" t="s">
        <v>154</v>
      </c>
      <c r="E297" s="184">
        <v>7</v>
      </c>
      <c r="F297" s="185"/>
      <c r="G297" s="186">
        <f t="shared" si="14"/>
        <v>0</v>
      </c>
      <c r="H297" s="185"/>
      <c r="I297" s="186">
        <f t="shared" si="15"/>
        <v>0</v>
      </c>
      <c r="J297" s="185"/>
      <c r="K297" s="186">
        <f t="shared" si="16"/>
        <v>0</v>
      </c>
      <c r="L297" s="186">
        <v>15</v>
      </c>
      <c r="M297" s="186">
        <f t="shared" si="17"/>
        <v>0</v>
      </c>
      <c r="N297" s="184">
        <v>0.02</v>
      </c>
      <c r="O297" s="184">
        <f t="shared" si="18"/>
        <v>0.14000000000000001</v>
      </c>
      <c r="P297" s="184">
        <v>0</v>
      </c>
      <c r="Q297" s="184">
        <f t="shared" si="19"/>
        <v>0</v>
      </c>
      <c r="R297" s="186"/>
      <c r="S297" s="186" t="s">
        <v>259</v>
      </c>
      <c r="T297" s="187" t="s">
        <v>226</v>
      </c>
      <c r="U297" s="160">
        <v>0</v>
      </c>
      <c r="V297" s="160">
        <f t="shared" si="20"/>
        <v>0</v>
      </c>
      <c r="W297" s="160"/>
      <c r="X297" s="160"/>
      <c r="Y297" s="160" t="s">
        <v>157</v>
      </c>
      <c r="Z297" s="150"/>
      <c r="AA297" s="150"/>
      <c r="AB297" s="150"/>
      <c r="AC297" s="150"/>
      <c r="AD297" s="150"/>
      <c r="AE297" s="150"/>
      <c r="AF297" s="150"/>
      <c r="AG297" s="150" t="s">
        <v>158</v>
      </c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</row>
    <row r="298" spans="1:60" outlineLevel="1" x14ac:dyDescent="0.2">
      <c r="A298" s="181">
        <v>158</v>
      </c>
      <c r="B298" s="182" t="s">
        <v>568</v>
      </c>
      <c r="C298" s="192" t="s">
        <v>569</v>
      </c>
      <c r="D298" s="183" t="s">
        <v>314</v>
      </c>
      <c r="E298" s="184">
        <v>1</v>
      </c>
      <c r="F298" s="185"/>
      <c r="G298" s="186">
        <f t="shared" si="14"/>
        <v>0</v>
      </c>
      <c r="H298" s="185"/>
      <c r="I298" s="186">
        <f t="shared" si="15"/>
        <v>0</v>
      </c>
      <c r="J298" s="185"/>
      <c r="K298" s="186">
        <f t="shared" si="16"/>
        <v>0</v>
      </c>
      <c r="L298" s="186">
        <v>15</v>
      </c>
      <c r="M298" s="186">
        <f t="shared" si="17"/>
        <v>0</v>
      </c>
      <c r="N298" s="184">
        <v>6.0000000000000001E-3</v>
      </c>
      <c r="O298" s="184">
        <f t="shared" si="18"/>
        <v>0.01</v>
      </c>
      <c r="P298" s="184">
        <v>0</v>
      </c>
      <c r="Q298" s="184">
        <f t="shared" si="19"/>
        <v>0</v>
      </c>
      <c r="R298" s="186"/>
      <c r="S298" s="186" t="s">
        <v>259</v>
      </c>
      <c r="T298" s="187" t="s">
        <v>226</v>
      </c>
      <c r="U298" s="160">
        <v>0</v>
      </c>
      <c r="V298" s="160">
        <f t="shared" si="20"/>
        <v>0</v>
      </c>
      <c r="W298" s="160"/>
      <c r="X298" s="160"/>
      <c r="Y298" s="160" t="s">
        <v>157</v>
      </c>
      <c r="Z298" s="150"/>
      <c r="AA298" s="150"/>
      <c r="AB298" s="150"/>
      <c r="AC298" s="150"/>
      <c r="AD298" s="150"/>
      <c r="AE298" s="150"/>
      <c r="AF298" s="150"/>
      <c r="AG298" s="150" t="s">
        <v>158</v>
      </c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</row>
    <row r="299" spans="1:60" outlineLevel="1" x14ac:dyDescent="0.2">
      <c r="A299" s="181">
        <v>159</v>
      </c>
      <c r="B299" s="182" t="s">
        <v>570</v>
      </c>
      <c r="C299" s="192" t="s">
        <v>571</v>
      </c>
      <c r="D299" s="183" t="s">
        <v>314</v>
      </c>
      <c r="E299" s="184">
        <v>1</v>
      </c>
      <c r="F299" s="185"/>
      <c r="G299" s="186">
        <f t="shared" si="14"/>
        <v>0</v>
      </c>
      <c r="H299" s="185"/>
      <c r="I299" s="186">
        <f t="shared" si="15"/>
        <v>0</v>
      </c>
      <c r="J299" s="185"/>
      <c r="K299" s="186">
        <f t="shared" si="16"/>
        <v>0</v>
      </c>
      <c r="L299" s="186">
        <v>15</v>
      </c>
      <c r="M299" s="186">
        <f t="shared" si="17"/>
        <v>0</v>
      </c>
      <c r="N299" s="184">
        <v>6.0000000000000001E-3</v>
      </c>
      <c r="O299" s="184">
        <f t="shared" si="18"/>
        <v>0.01</v>
      </c>
      <c r="P299" s="184">
        <v>0</v>
      </c>
      <c r="Q299" s="184">
        <f t="shared" si="19"/>
        <v>0</v>
      </c>
      <c r="R299" s="186"/>
      <c r="S299" s="186" t="s">
        <v>259</v>
      </c>
      <c r="T299" s="187" t="s">
        <v>226</v>
      </c>
      <c r="U299" s="160">
        <v>0</v>
      </c>
      <c r="V299" s="160">
        <f t="shared" si="20"/>
        <v>0</v>
      </c>
      <c r="W299" s="160"/>
      <c r="X299" s="160"/>
      <c r="Y299" s="160" t="s">
        <v>157</v>
      </c>
      <c r="Z299" s="150"/>
      <c r="AA299" s="150"/>
      <c r="AB299" s="150"/>
      <c r="AC299" s="150"/>
      <c r="AD299" s="150"/>
      <c r="AE299" s="150"/>
      <c r="AF299" s="150"/>
      <c r="AG299" s="150" t="s">
        <v>158</v>
      </c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</row>
    <row r="300" spans="1:60" outlineLevel="1" x14ac:dyDescent="0.2">
      <c r="A300" s="181">
        <v>160</v>
      </c>
      <c r="B300" s="182" t="s">
        <v>572</v>
      </c>
      <c r="C300" s="192" t="s">
        <v>573</v>
      </c>
      <c r="D300" s="183" t="s">
        <v>314</v>
      </c>
      <c r="E300" s="184">
        <v>1</v>
      </c>
      <c r="F300" s="185"/>
      <c r="G300" s="186">
        <f t="shared" si="14"/>
        <v>0</v>
      </c>
      <c r="H300" s="185"/>
      <c r="I300" s="186">
        <f t="shared" si="15"/>
        <v>0</v>
      </c>
      <c r="J300" s="185"/>
      <c r="K300" s="186">
        <f t="shared" si="16"/>
        <v>0</v>
      </c>
      <c r="L300" s="186">
        <v>15</v>
      </c>
      <c r="M300" s="186">
        <f t="shared" si="17"/>
        <v>0</v>
      </c>
      <c r="N300" s="184">
        <v>2E-3</v>
      </c>
      <c r="O300" s="184">
        <f t="shared" si="18"/>
        <v>0</v>
      </c>
      <c r="P300" s="184">
        <v>0</v>
      </c>
      <c r="Q300" s="184">
        <f t="shared" si="19"/>
        <v>0</v>
      </c>
      <c r="R300" s="186"/>
      <c r="S300" s="186" t="s">
        <v>259</v>
      </c>
      <c r="T300" s="187" t="s">
        <v>226</v>
      </c>
      <c r="U300" s="160">
        <v>0</v>
      </c>
      <c r="V300" s="160">
        <f t="shared" si="20"/>
        <v>0</v>
      </c>
      <c r="W300" s="160"/>
      <c r="X300" s="160"/>
      <c r="Y300" s="160" t="s">
        <v>157</v>
      </c>
      <c r="Z300" s="150"/>
      <c r="AA300" s="150"/>
      <c r="AB300" s="150"/>
      <c r="AC300" s="150"/>
      <c r="AD300" s="150"/>
      <c r="AE300" s="150"/>
      <c r="AF300" s="150"/>
      <c r="AG300" s="150" t="s">
        <v>158</v>
      </c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</row>
    <row r="301" spans="1:60" outlineLevel="1" x14ac:dyDescent="0.2">
      <c r="A301" s="181">
        <v>161</v>
      </c>
      <c r="B301" s="182" t="s">
        <v>574</v>
      </c>
      <c r="C301" s="192" t="s">
        <v>575</v>
      </c>
      <c r="D301" s="183" t="s">
        <v>576</v>
      </c>
      <c r="E301" s="184">
        <v>1</v>
      </c>
      <c r="F301" s="185"/>
      <c r="G301" s="186">
        <f t="shared" si="14"/>
        <v>0</v>
      </c>
      <c r="H301" s="185"/>
      <c r="I301" s="186">
        <f t="shared" si="15"/>
        <v>0</v>
      </c>
      <c r="J301" s="185"/>
      <c r="K301" s="186">
        <f t="shared" si="16"/>
        <v>0</v>
      </c>
      <c r="L301" s="186">
        <v>15</v>
      </c>
      <c r="M301" s="186">
        <f t="shared" si="17"/>
        <v>0</v>
      </c>
      <c r="N301" s="184">
        <v>1E-3</v>
      </c>
      <c r="O301" s="184">
        <f t="shared" si="18"/>
        <v>0</v>
      </c>
      <c r="P301" s="184">
        <v>0</v>
      </c>
      <c r="Q301" s="184">
        <f t="shared" si="19"/>
        <v>0</v>
      </c>
      <c r="R301" s="186"/>
      <c r="S301" s="186" t="s">
        <v>259</v>
      </c>
      <c r="T301" s="187" t="s">
        <v>226</v>
      </c>
      <c r="U301" s="160">
        <v>0</v>
      </c>
      <c r="V301" s="160">
        <f t="shared" si="20"/>
        <v>0</v>
      </c>
      <c r="W301" s="160"/>
      <c r="X301" s="160"/>
      <c r="Y301" s="160" t="s">
        <v>157</v>
      </c>
      <c r="Z301" s="150"/>
      <c r="AA301" s="150"/>
      <c r="AB301" s="150"/>
      <c r="AC301" s="150"/>
      <c r="AD301" s="150"/>
      <c r="AE301" s="150"/>
      <c r="AF301" s="150"/>
      <c r="AG301" s="150" t="s">
        <v>158</v>
      </c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</row>
    <row r="302" spans="1:60" outlineLevel="1" x14ac:dyDescent="0.2">
      <c r="A302" s="173">
        <v>162</v>
      </c>
      <c r="B302" s="174" t="s">
        <v>577</v>
      </c>
      <c r="C302" s="189" t="s">
        <v>578</v>
      </c>
      <c r="D302" s="175" t="s">
        <v>332</v>
      </c>
      <c r="E302" s="176">
        <v>16</v>
      </c>
      <c r="F302" s="177"/>
      <c r="G302" s="178">
        <f t="shared" si="14"/>
        <v>0</v>
      </c>
      <c r="H302" s="177"/>
      <c r="I302" s="178">
        <f t="shared" si="15"/>
        <v>0</v>
      </c>
      <c r="J302" s="177"/>
      <c r="K302" s="178">
        <f t="shared" si="16"/>
        <v>0</v>
      </c>
      <c r="L302" s="178">
        <v>15</v>
      </c>
      <c r="M302" s="178">
        <f t="shared" si="17"/>
        <v>0</v>
      </c>
      <c r="N302" s="176">
        <v>0</v>
      </c>
      <c r="O302" s="176">
        <f t="shared" si="18"/>
        <v>0</v>
      </c>
      <c r="P302" s="176">
        <v>0</v>
      </c>
      <c r="Q302" s="176">
        <f t="shared" si="19"/>
        <v>0</v>
      </c>
      <c r="R302" s="178"/>
      <c r="S302" s="178" t="s">
        <v>259</v>
      </c>
      <c r="T302" s="179" t="s">
        <v>276</v>
      </c>
      <c r="U302" s="160">
        <v>1</v>
      </c>
      <c r="V302" s="160">
        <f t="shared" si="20"/>
        <v>16</v>
      </c>
      <c r="W302" s="160"/>
      <c r="X302" s="160"/>
      <c r="Y302" s="160" t="s">
        <v>157</v>
      </c>
      <c r="Z302" s="150"/>
      <c r="AA302" s="150"/>
      <c r="AB302" s="150"/>
      <c r="AC302" s="150"/>
      <c r="AD302" s="150"/>
      <c r="AE302" s="150"/>
      <c r="AF302" s="150"/>
      <c r="AG302" s="150" t="s">
        <v>158</v>
      </c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</row>
    <row r="303" spans="1:60" outlineLevel="2" x14ac:dyDescent="0.2">
      <c r="A303" s="157"/>
      <c r="B303" s="158"/>
      <c r="C303" s="253" t="s">
        <v>579</v>
      </c>
      <c r="D303" s="254"/>
      <c r="E303" s="254"/>
      <c r="F303" s="254"/>
      <c r="G303" s="254"/>
      <c r="H303" s="160"/>
      <c r="I303" s="160"/>
      <c r="J303" s="160"/>
      <c r="K303" s="160"/>
      <c r="L303" s="160"/>
      <c r="M303" s="160"/>
      <c r="N303" s="159"/>
      <c r="O303" s="159"/>
      <c r="P303" s="159"/>
      <c r="Q303" s="159"/>
      <c r="R303" s="160"/>
      <c r="S303" s="160"/>
      <c r="T303" s="160"/>
      <c r="U303" s="160"/>
      <c r="V303" s="160"/>
      <c r="W303" s="160"/>
      <c r="X303" s="160"/>
      <c r="Y303" s="160"/>
      <c r="Z303" s="150"/>
      <c r="AA303" s="150"/>
      <c r="AB303" s="150"/>
      <c r="AC303" s="150"/>
      <c r="AD303" s="150"/>
      <c r="AE303" s="150"/>
      <c r="AF303" s="150"/>
      <c r="AG303" s="150" t="s">
        <v>162</v>
      </c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</row>
    <row r="304" spans="1:60" outlineLevel="1" x14ac:dyDescent="0.2">
      <c r="A304" s="173">
        <v>163</v>
      </c>
      <c r="B304" s="174" t="s">
        <v>540</v>
      </c>
      <c r="C304" s="189" t="s">
        <v>541</v>
      </c>
      <c r="D304" s="175" t="s">
        <v>332</v>
      </c>
      <c r="E304" s="176">
        <v>10</v>
      </c>
      <c r="F304" s="177"/>
      <c r="G304" s="178">
        <f>ROUND(E304*F304,2)</f>
        <v>0</v>
      </c>
      <c r="H304" s="177"/>
      <c r="I304" s="178">
        <f>ROUND(E304*H304,2)</f>
        <v>0</v>
      </c>
      <c r="J304" s="177"/>
      <c r="K304" s="178">
        <f>ROUND(E304*J304,2)</f>
        <v>0</v>
      </c>
      <c r="L304" s="178">
        <v>15</v>
      </c>
      <c r="M304" s="178">
        <f>G304*(1+L304/100)</f>
        <v>0</v>
      </c>
      <c r="N304" s="176">
        <v>0</v>
      </c>
      <c r="O304" s="176">
        <f>ROUND(E304*N304,2)</f>
        <v>0</v>
      </c>
      <c r="P304" s="176">
        <v>0</v>
      </c>
      <c r="Q304" s="176">
        <f>ROUND(E304*P304,2)</f>
        <v>0</v>
      </c>
      <c r="R304" s="178"/>
      <c r="S304" s="178" t="s">
        <v>259</v>
      </c>
      <c r="T304" s="179" t="s">
        <v>276</v>
      </c>
      <c r="U304" s="160">
        <v>1</v>
      </c>
      <c r="V304" s="160">
        <f>ROUND(E304*U304,2)</f>
        <v>10</v>
      </c>
      <c r="W304" s="160"/>
      <c r="X304" s="160"/>
      <c r="Y304" s="160" t="s">
        <v>157</v>
      </c>
      <c r="Z304" s="150"/>
      <c r="AA304" s="150"/>
      <c r="AB304" s="150"/>
      <c r="AC304" s="150"/>
      <c r="AD304" s="150"/>
      <c r="AE304" s="150"/>
      <c r="AF304" s="150"/>
      <c r="AG304" s="150" t="s">
        <v>158</v>
      </c>
      <c r="AH304" s="150"/>
      <c r="AI304" s="150"/>
      <c r="AJ304" s="150"/>
      <c r="AK304" s="150"/>
      <c r="AL304" s="150"/>
      <c r="AM304" s="150"/>
      <c r="AN304" s="150"/>
      <c r="AO304" s="150"/>
      <c r="AP304" s="150"/>
      <c r="AQ304" s="150"/>
      <c r="AR304" s="150"/>
      <c r="AS304" s="150"/>
      <c r="AT304" s="150"/>
      <c r="AU304" s="150"/>
      <c r="AV304" s="150"/>
      <c r="AW304" s="150"/>
      <c r="AX304" s="150"/>
      <c r="AY304" s="150"/>
      <c r="AZ304" s="150"/>
      <c r="BA304" s="150"/>
      <c r="BB304" s="150"/>
      <c r="BC304" s="150"/>
      <c r="BD304" s="150"/>
      <c r="BE304" s="150"/>
      <c r="BF304" s="150"/>
      <c r="BG304" s="150"/>
      <c r="BH304" s="150"/>
    </row>
    <row r="305" spans="1:60" outlineLevel="2" x14ac:dyDescent="0.2">
      <c r="A305" s="157"/>
      <c r="B305" s="158"/>
      <c r="C305" s="253" t="s">
        <v>580</v>
      </c>
      <c r="D305" s="254"/>
      <c r="E305" s="254"/>
      <c r="F305" s="254"/>
      <c r="G305" s="254"/>
      <c r="H305" s="160"/>
      <c r="I305" s="160"/>
      <c r="J305" s="160"/>
      <c r="K305" s="160"/>
      <c r="L305" s="160"/>
      <c r="M305" s="160"/>
      <c r="N305" s="159"/>
      <c r="O305" s="159"/>
      <c r="P305" s="159"/>
      <c r="Q305" s="159"/>
      <c r="R305" s="160"/>
      <c r="S305" s="160"/>
      <c r="T305" s="160"/>
      <c r="U305" s="160"/>
      <c r="V305" s="160"/>
      <c r="W305" s="160"/>
      <c r="X305" s="160"/>
      <c r="Y305" s="160"/>
      <c r="Z305" s="150"/>
      <c r="AA305" s="150"/>
      <c r="AB305" s="150"/>
      <c r="AC305" s="150"/>
      <c r="AD305" s="150"/>
      <c r="AE305" s="150"/>
      <c r="AF305" s="150"/>
      <c r="AG305" s="150" t="s">
        <v>162</v>
      </c>
      <c r="AH305" s="150"/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0"/>
      <c r="AX305" s="150"/>
      <c r="AY305" s="150"/>
      <c r="AZ305" s="150"/>
      <c r="BA305" s="150"/>
      <c r="BB305" s="150"/>
      <c r="BC305" s="150"/>
      <c r="BD305" s="150"/>
      <c r="BE305" s="150"/>
      <c r="BF305" s="150"/>
      <c r="BG305" s="150"/>
      <c r="BH305" s="150"/>
    </row>
    <row r="306" spans="1:60" outlineLevel="1" x14ac:dyDescent="0.2">
      <c r="A306" s="173">
        <v>164</v>
      </c>
      <c r="B306" s="174" t="s">
        <v>581</v>
      </c>
      <c r="C306" s="189" t="s">
        <v>582</v>
      </c>
      <c r="D306" s="175" t="s">
        <v>263</v>
      </c>
      <c r="E306" s="176">
        <v>0.93140000000000001</v>
      </c>
      <c r="F306" s="177"/>
      <c r="G306" s="178">
        <f>ROUND(E306*F306,2)</f>
        <v>0</v>
      </c>
      <c r="H306" s="177"/>
      <c r="I306" s="178">
        <f>ROUND(E306*H306,2)</f>
        <v>0</v>
      </c>
      <c r="J306" s="177"/>
      <c r="K306" s="178">
        <f>ROUND(E306*J306,2)</f>
        <v>0</v>
      </c>
      <c r="L306" s="178">
        <v>15</v>
      </c>
      <c r="M306" s="178">
        <f>G306*(1+L306/100)</f>
        <v>0</v>
      </c>
      <c r="N306" s="176">
        <v>0</v>
      </c>
      <c r="O306" s="176">
        <f>ROUND(E306*N306,2)</f>
        <v>0</v>
      </c>
      <c r="P306" s="176">
        <v>0</v>
      </c>
      <c r="Q306" s="176">
        <f>ROUND(E306*P306,2)</f>
        <v>0</v>
      </c>
      <c r="R306" s="178" t="s">
        <v>392</v>
      </c>
      <c r="S306" s="178" t="s">
        <v>156</v>
      </c>
      <c r="T306" s="179" t="s">
        <v>156</v>
      </c>
      <c r="U306" s="160">
        <v>10.582000000000001</v>
      </c>
      <c r="V306" s="160">
        <f>ROUND(E306*U306,2)</f>
        <v>9.86</v>
      </c>
      <c r="W306" s="160"/>
      <c r="X306" s="160"/>
      <c r="Y306" s="160" t="s">
        <v>157</v>
      </c>
      <c r="Z306" s="150"/>
      <c r="AA306" s="150"/>
      <c r="AB306" s="150"/>
      <c r="AC306" s="150"/>
      <c r="AD306" s="150"/>
      <c r="AE306" s="150"/>
      <c r="AF306" s="150"/>
      <c r="AG306" s="150" t="s">
        <v>283</v>
      </c>
      <c r="AH306" s="150"/>
      <c r="AI306" s="150"/>
      <c r="AJ306" s="150"/>
      <c r="AK306" s="150"/>
      <c r="AL306" s="150"/>
      <c r="AM306" s="150"/>
      <c r="AN306" s="150"/>
      <c r="AO306" s="150"/>
      <c r="AP306" s="150"/>
      <c r="AQ306" s="150"/>
      <c r="AR306" s="150"/>
      <c r="AS306" s="150"/>
      <c r="AT306" s="150"/>
      <c r="AU306" s="150"/>
      <c r="AV306" s="150"/>
      <c r="AW306" s="150"/>
      <c r="AX306" s="150"/>
      <c r="AY306" s="150"/>
      <c r="AZ306" s="150"/>
      <c r="BA306" s="150"/>
      <c r="BB306" s="150"/>
      <c r="BC306" s="150"/>
      <c r="BD306" s="150"/>
      <c r="BE306" s="150"/>
      <c r="BF306" s="150"/>
      <c r="BG306" s="150"/>
      <c r="BH306" s="150"/>
    </row>
    <row r="307" spans="1:60" outlineLevel="2" x14ac:dyDescent="0.2">
      <c r="A307" s="157"/>
      <c r="B307" s="158"/>
      <c r="C307" s="255" t="s">
        <v>420</v>
      </c>
      <c r="D307" s="256"/>
      <c r="E307" s="256"/>
      <c r="F307" s="256"/>
      <c r="G307" s="256"/>
      <c r="H307" s="160"/>
      <c r="I307" s="160"/>
      <c r="J307" s="160"/>
      <c r="K307" s="160"/>
      <c r="L307" s="160"/>
      <c r="M307" s="160"/>
      <c r="N307" s="159"/>
      <c r="O307" s="159"/>
      <c r="P307" s="159"/>
      <c r="Q307" s="159"/>
      <c r="R307" s="160"/>
      <c r="S307" s="160"/>
      <c r="T307" s="160"/>
      <c r="U307" s="160"/>
      <c r="V307" s="160"/>
      <c r="W307" s="160"/>
      <c r="X307" s="160"/>
      <c r="Y307" s="160"/>
      <c r="Z307" s="150"/>
      <c r="AA307" s="150"/>
      <c r="AB307" s="150"/>
      <c r="AC307" s="150"/>
      <c r="AD307" s="150"/>
      <c r="AE307" s="150"/>
      <c r="AF307" s="150"/>
      <c r="AG307" s="150" t="s">
        <v>160</v>
      </c>
      <c r="AH307" s="150"/>
      <c r="AI307" s="150"/>
      <c r="AJ307" s="150"/>
      <c r="AK307" s="150"/>
      <c r="AL307" s="150"/>
      <c r="AM307" s="150"/>
      <c r="AN307" s="150"/>
      <c r="AO307" s="150"/>
      <c r="AP307" s="150"/>
      <c r="AQ307" s="150"/>
      <c r="AR307" s="150"/>
      <c r="AS307" s="150"/>
      <c r="AT307" s="150"/>
      <c r="AU307" s="150"/>
      <c r="AV307" s="150"/>
      <c r="AW307" s="150"/>
      <c r="AX307" s="150"/>
      <c r="AY307" s="150"/>
      <c r="AZ307" s="150"/>
      <c r="BA307" s="150"/>
      <c r="BB307" s="150"/>
      <c r="BC307" s="150"/>
      <c r="BD307" s="150"/>
      <c r="BE307" s="150"/>
      <c r="BF307" s="150"/>
      <c r="BG307" s="150"/>
      <c r="BH307" s="150"/>
    </row>
    <row r="308" spans="1:60" ht="22.5" outlineLevel="1" x14ac:dyDescent="0.2">
      <c r="A308" s="173">
        <v>165</v>
      </c>
      <c r="B308" s="174" t="s">
        <v>583</v>
      </c>
      <c r="C308" s="189" t="s">
        <v>584</v>
      </c>
      <c r="D308" s="175" t="s">
        <v>263</v>
      </c>
      <c r="E308" s="176">
        <v>0.93140000000000001</v>
      </c>
      <c r="F308" s="177"/>
      <c r="G308" s="178">
        <f>ROUND(E308*F308,2)</f>
        <v>0</v>
      </c>
      <c r="H308" s="177"/>
      <c r="I308" s="178">
        <f>ROUND(E308*H308,2)</f>
        <v>0</v>
      </c>
      <c r="J308" s="177"/>
      <c r="K308" s="178">
        <f>ROUND(E308*J308,2)</f>
        <v>0</v>
      </c>
      <c r="L308" s="178">
        <v>15</v>
      </c>
      <c r="M308" s="178">
        <f>G308*(1+L308/100)</f>
        <v>0</v>
      </c>
      <c r="N308" s="176">
        <v>0</v>
      </c>
      <c r="O308" s="176">
        <f>ROUND(E308*N308,2)</f>
        <v>0</v>
      </c>
      <c r="P308" s="176">
        <v>0</v>
      </c>
      <c r="Q308" s="176">
        <f>ROUND(E308*P308,2)</f>
        <v>0</v>
      </c>
      <c r="R308" s="178" t="s">
        <v>392</v>
      </c>
      <c r="S308" s="178" t="s">
        <v>156</v>
      </c>
      <c r="T308" s="179" t="s">
        <v>156</v>
      </c>
      <c r="U308" s="160">
        <v>1.1830000000000001</v>
      </c>
      <c r="V308" s="160">
        <f>ROUND(E308*U308,2)</f>
        <v>1.1000000000000001</v>
      </c>
      <c r="W308" s="160"/>
      <c r="X308" s="160"/>
      <c r="Y308" s="160" t="s">
        <v>157</v>
      </c>
      <c r="Z308" s="150"/>
      <c r="AA308" s="150"/>
      <c r="AB308" s="150"/>
      <c r="AC308" s="150"/>
      <c r="AD308" s="150"/>
      <c r="AE308" s="150"/>
      <c r="AF308" s="150"/>
      <c r="AG308" s="150" t="s">
        <v>283</v>
      </c>
      <c r="AH308" s="150"/>
      <c r="AI308" s="150"/>
      <c r="AJ308" s="150"/>
      <c r="AK308" s="150"/>
      <c r="AL308" s="150"/>
      <c r="AM308" s="150"/>
      <c r="AN308" s="150"/>
      <c r="AO308" s="150"/>
      <c r="AP308" s="150"/>
      <c r="AQ308" s="150"/>
      <c r="AR308" s="150"/>
      <c r="AS308" s="150"/>
      <c r="AT308" s="150"/>
      <c r="AU308" s="150"/>
      <c r="AV308" s="150"/>
      <c r="AW308" s="150"/>
      <c r="AX308" s="150"/>
      <c r="AY308" s="150"/>
      <c r="AZ308" s="150"/>
      <c r="BA308" s="150"/>
      <c r="BB308" s="150"/>
      <c r="BC308" s="150"/>
      <c r="BD308" s="150"/>
      <c r="BE308" s="150"/>
      <c r="BF308" s="150"/>
      <c r="BG308" s="150"/>
      <c r="BH308" s="150"/>
    </row>
    <row r="309" spans="1:60" outlineLevel="2" x14ac:dyDescent="0.2">
      <c r="A309" s="157"/>
      <c r="B309" s="158"/>
      <c r="C309" s="255" t="s">
        <v>420</v>
      </c>
      <c r="D309" s="256"/>
      <c r="E309" s="256"/>
      <c r="F309" s="256"/>
      <c r="G309" s="256"/>
      <c r="H309" s="160"/>
      <c r="I309" s="160"/>
      <c r="J309" s="160"/>
      <c r="K309" s="160"/>
      <c r="L309" s="160"/>
      <c r="M309" s="160"/>
      <c r="N309" s="159"/>
      <c r="O309" s="159"/>
      <c r="P309" s="159"/>
      <c r="Q309" s="159"/>
      <c r="R309" s="160"/>
      <c r="S309" s="160"/>
      <c r="T309" s="160"/>
      <c r="U309" s="160"/>
      <c r="V309" s="160"/>
      <c r="W309" s="160"/>
      <c r="X309" s="160"/>
      <c r="Y309" s="160"/>
      <c r="Z309" s="150"/>
      <c r="AA309" s="150"/>
      <c r="AB309" s="150"/>
      <c r="AC309" s="150"/>
      <c r="AD309" s="150"/>
      <c r="AE309" s="150"/>
      <c r="AF309" s="150"/>
      <c r="AG309" s="150" t="s">
        <v>160</v>
      </c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0"/>
      <c r="AX309" s="150"/>
      <c r="AY309" s="150"/>
      <c r="AZ309" s="150"/>
      <c r="BA309" s="150"/>
      <c r="BB309" s="150"/>
      <c r="BC309" s="150"/>
      <c r="BD309" s="150"/>
      <c r="BE309" s="150"/>
      <c r="BF309" s="150"/>
      <c r="BG309" s="150"/>
      <c r="BH309" s="150"/>
    </row>
    <row r="310" spans="1:60" ht="22.5" outlineLevel="1" x14ac:dyDescent="0.2">
      <c r="A310" s="173">
        <v>166</v>
      </c>
      <c r="B310" s="174" t="s">
        <v>585</v>
      </c>
      <c r="C310" s="189" t="s">
        <v>586</v>
      </c>
      <c r="D310" s="175" t="s">
        <v>263</v>
      </c>
      <c r="E310" s="176">
        <v>0.93140000000000001</v>
      </c>
      <c r="F310" s="177"/>
      <c r="G310" s="178">
        <f>ROUND(E310*F310,2)</f>
        <v>0</v>
      </c>
      <c r="H310" s="177"/>
      <c r="I310" s="178">
        <f>ROUND(E310*H310,2)</f>
        <v>0</v>
      </c>
      <c r="J310" s="177"/>
      <c r="K310" s="178">
        <f>ROUND(E310*J310,2)</f>
        <v>0</v>
      </c>
      <c r="L310" s="178">
        <v>15</v>
      </c>
      <c r="M310" s="178">
        <f>G310*(1+L310/100)</f>
        <v>0</v>
      </c>
      <c r="N310" s="176">
        <v>0</v>
      </c>
      <c r="O310" s="176">
        <f>ROUND(E310*N310,2)</f>
        <v>0</v>
      </c>
      <c r="P310" s="176">
        <v>0</v>
      </c>
      <c r="Q310" s="176">
        <f>ROUND(E310*P310,2)</f>
        <v>0</v>
      </c>
      <c r="R310" s="178" t="s">
        <v>392</v>
      </c>
      <c r="S310" s="178" t="s">
        <v>156</v>
      </c>
      <c r="T310" s="179" t="s">
        <v>156</v>
      </c>
      <c r="U310" s="160">
        <v>0</v>
      </c>
      <c r="V310" s="160">
        <f>ROUND(E310*U310,2)</f>
        <v>0</v>
      </c>
      <c r="W310" s="160"/>
      <c r="X310" s="160"/>
      <c r="Y310" s="160" t="s">
        <v>157</v>
      </c>
      <c r="Z310" s="150"/>
      <c r="AA310" s="150"/>
      <c r="AB310" s="150"/>
      <c r="AC310" s="150"/>
      <c r="AD310" s="150"/>
      <c r="AE310" s="150"/>
      <c r="AF310" s="150"/>
      <c r="AG310" s="150" t="s">
        <v>283</v>
      </c>
      <c r="AH310" s="150"/>
      <c r="AI310" s="150"/>
      <c r="AJ310" s="150"/>
      <c r="AK310" s="150"/>
      <c r="AL310" s="150"/>
      <c r="AM310" s="150"/>
      <c r="AN310" s="150"/>
      <c r="AO310" s="150"/>
      <c r="AP310" s="150"/>
      <c r="AQ310" s="150"/>
      <c r="AR310" s="150"/>
      <c r="AS310" s="150"/>
      <c r="AT310" s="150"/>
      <c r="AU310" s="150"/>
      <c r="AV310" s="150"/>
      <c r="AW310" s="150"/>
      <c r="AX310" s="150"/>
      <c r="AY310" s="150"/>
      <c r="AZ310" s="150"/>
      <c r="BA310" s="150"/>
      <c r="BB310" s="150"/>
      <c r="BC310" s="150"/>
      <c r="BD310" s="150"/>
      <c r="BE310" s="150"/>
      <c r="BF310" s="150"/>
      <c r="BG310" s="150"/>
      <c r="BH310" s="150"/>
    </row>
    <row r="311" spans="1:60" outlineLevel="2" x14ac:dyDescent="0.2">
      <c r="A311" s="157"/>
      <c r="B311" s="158"/>
      <c r="C311" s="255" t="s">
        <v>420</v>
      </c>
      <c r="D311" s="256"/>
      <c r="E311" s="256"/>
      <c r="F311" s="256"/>
      <c r="G311" s="256"/>
      <c r="H311" s="160"/>
      <c r="I311" s="160"/>
      <c r="J311" s="160"/>
      <c r="K311" s="160"/>
      <c r="L311" s="160"/>
      <c r="M311" s="160"/>
      <c r="N311" s="159"/>
      <c r="O311" s="159"/>
      <c r="P311" s="159"/>
      <c r="Q311" s="159"/>
      <c r="R311" s="160"/>
      <c r="S311" s="160"/>
      <c r="T311" s="160"/>
      <c r="U311" s="160"/>
      <c r="V311" s="160"/>
      <c r="W311" s="160"/>
      <c r="X311" s="160"/>
      <c r="Y311" s="160"/>
      <c r="Z311" s="150"/>
      <c r="AA311" s="150"/>
      <c r="AB311" s="150"/>
      <c r="AC311" s="150"/>
      <c r="AD311" s="150"/>
      <c r="AE311" s="150"/>
      <c r="AF311" s="150"/>
      <c r="AG311" s="150" t="s">
        <v>160</v>
      </c>
      <c r="AH311" s="150"/>
      <c r="AI311" s="150"/>
      <c r="AJ311" s="150"/>
      <c r="AK311" s="150"/>
      <c r="AL311" s="150"/>
      <c r="AM311" s="150"/>
      <c r="AN311" s="150"/>
      <c r="AO311" s="150"/>
      <c r="AP311" s="150"/>
      <c r="AQ311" s="150"/>
      <c r="AR311" s="150"/>
      <c r="AS311" s="150"/>
      <c r="AT311" s="150"/>
      <c r="AU311" s="150"/>
      <c r="AV311" s="150"/>
      <c r="AW311" s="150"/>
      <c r="AX311" s="150"/>
      <c r="AY311" s="150"/>
      <c r="AZ311" s="150"/>
      <c r="BA311" s="150"/>
      <c r="BB311" s="150"/>
      <c r="BC311" s="150"/>
      <c r="BD311" s="150"/>
      <c r="BE311" s="150"/>
      <c r="BF311" s="150"/>
      <c r="BG311" s="150"/>
      <c r="BH311" s="150"/>
    </row>
    <row r="312" spans="1:60" x14ac:dyDescent="0.2">
      <c r="A312" s="166" t="s">
        <v>150</v>
      </c>
      <c r="B312" s="167" t="s">
        <v>102</v>
      </c>
      <c r="C312" s="188" t="s">
        <v>103</v>
      </c>
      <c r="D312" s="168"/>
      <c r="E312" s="169"/>
      <c r="F312" s="170"/>
      <c r="G312" s="170">
        <f>SUMIF(AG313:AG336,"&lt;&gt;NOR",G313:G336)</f>
        <v>0</v>
      </c>
      <c r="H312" s="170"/>
      <c r="I312" s="170">
        <f>SUM(I313:I336)</f>
        <v>0</v>
      </c>
      <c r="J312" s="170"/>
      <c r="K312" s="170">
        <f>SUM(K313:K336)</f>
        <v>0</v>
      </c>
      <c r="L312" s="170"/>
      <c r="M312" s="170">
        <f>SUM(M313:M336)</f>
        <v>0</v>
      </c>
      <c r="N312" s="169"/>
      <c r="O312" s="169">
        <f>SUM(O313:O336)</f>
        <v>0.19</v>
      </c>
      <c r="P312" s="169"/>
      <c r="Q312" s="169">
        <f>SUM(Q313:Q336)</f>
        <v>0.2</v>
      </c>
      <c r="R312" s="170"/>
      <c r="S312" s="170"/>
      <c r="T312" s="171"/>
      <c r="U312" s="165"/>
      <c r="V312" s="165">
        <f>SUM(V313:V336)</f>
        <v>40.390000000000008</v>
      </c>
      <c r="W312" s="165"/>
      <c r="X312" s="165"/>
      <c r="Y312" s="165"/>
      <c r="AG312" t="s">
        <v>151</v>
      </c>
    </row>
    <row r="313" spans="1:60" outlineLevel="1" x14ac:dyDescent="0.2">
      <c r="A313" s="173">
        <v>167</v>
      </c>
      <c r="B313" s="174" t="s">
        <v>587</v>
      </c>
      <c r="C313" s="189" t="s">
        <v>588</v>
      </c>
      <c r="D313" s="175" t="s">
        <v>332</v>
      </c>
      <c r="E313" s="176">
        <v>8</v>
      </c>
      <c r="F313" s="177"/>
      <c r="G313" s="178">
        <f>ROUND(E313*F313,2)</f>
        <v>0</v>
      </c>
      <c r="H313" s="177"/>
      <c r="I313" s="178">
        <f>ROUND(E313*H313,2)</f>
        <v>0</v>
      </c>
      <c r="J313" s="177"/>
      <c r="K313" s="178">
        <f>ROUND(E313*J313,2)</f>
        <v>0</v>
      </c>
      <c r="L313" s="178">
        <v>15</v>
      </c>
      <c r="M313" s="178">
        <f>G313*(1+L313/100)</f>
        <v>0</v>
      </c>
      <c r="N313" s="176">
        <v>0</v>
      </c>
      <c r="O313" s="176">
        <f>ROUND(E313*N313,2)</f>
        <v>0</v>
      </c>
      <c r="P313" s="176">
        <v>2.5000000000000001E-2</v>
      </c>
      <c r="Q313" s="176">
        <f>ROUND(E313*P313,2)</f>
        <v>0.2</v>
      </c>
      <c r="R313" s="178"/>
      <c r="S313" s="178" t="s">
        <v>259</v>
      </c>
      <c r="T313" s="179" t="s">
        <v>276</v>
      </c>
      <c r="U313" s="160">
        <v>1</v>
      </c>
      <c r="V313" s="160">
        <f>ROUND(E313*U313,2)</f>
        <v>8</v>
      </c>
      <c r="W313" s="160"/>
      <c r="X313" s="160"/>
      <c r="Y313" s="160" t="s">
        <v>157</v>
      </c>
      <c r="Z313" s="150"/>
      <c r="AA313" s="150"/>
      <c r="AB313" s="150"/>
      <c r="AC313" s="150"/>
      <c r="AD313" s="150"/>
      <c r="AE313" s="150"/>
      <c r="AF313" s="150"/>
      <c r="AG313" s="150" t="s">
        <v>158</v>
      </c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</row>
    <row r="314" spans="1:60" outlineLevel="2" x14ac:dyDescent="0.2">
      <c r="A314" s="157"/>
      <c r="B314" s="158"/>
      <c r="C314" s="253" t="s">
        <v>589</v>
      </c>
      <c r="D314" s="254"/>
      <c r="E314" s="254"/>
      <c r="F314" s="254"/>
      <c r="G314" s="254"/>
      <c r="H314" s="160"/>
      <c r="I314" s="160"/>
      <c r="J314" s="160"/>
      <c r="K314" s="160"/>
      <c r="L314" s="160"/>
      <c r="M314" s="160"/>
      <c r="N314" s="159"/>
      <c r="O314" s="159"/>
      <c r="P314" s="159"/>
      <c r="Q314" s="159"/>
      <c r="R314" s="160"/>
      <c r="S314" s="160"/>
      <c r="T314" s="160"/>
      <c r="U314" s="160"/>
      <c r="V314" s="160"/>
      <c r="W314" s="160"/>
      <c r="X314" s="160"/>
      <c r="Y314" s="160"/>
      <c r="Z314" s="150"/>
      <c r="AA314" s="150"/>
      <c r="AB314" s="150"/>
      <c r="AC314" s="150"/>
      <c r="AD314" s="150"/>
      <c r="AE314" s="150"/>
      <c r="AF314" s="150"/>
      <c r="AG314" s="150" t="s">
        <v>162</v>
      </c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</row>
    <row r="315" spans="1:60" outlineLevel="1" x14ac:dyDescent="0.2">
      <c r="A315" s="173">
        <v>168</v>
      </c>
      <c r="B315" s="174" t="s">
        <v>590</v>
      </c>
      <c r="C315" s="189" t="s">
        <v>591</v>
      </c>
      <c r="D315" s="175" t="s">
        <v>263</v>
      </c>
      <c r="E315" s="176">
        <v>0.2</v>
      </c>
      <c r="F315" s="177"/>
      <c r="G315" s="178">
        <f>ROUND(E315*F315,2)</f>
        <v>0</v>
      </c>
      <c r="H315" s="177"/>
      <c r="I315" s="178">
        <f>ROUND(E315*H315,2)</f>
        <v>0</v>
      </c>
      <c r="J315" s="177"/>
      <c r="K315" s="178">
        <f>ROUND(E315*J315,2)</f>
        <v>0</v>
      </c>
      <c r="L315" s="178">
        <v>15</v>
      </c>
      <c r="M315" s="178">
        <f>G315*(1+L315/100)</f>
        <v>0</v>
      </c>
      <c r="N315" s="176">
        <v>0</v>
      </c>
      <c r="O315" s="176">
        <f>ROUND(E315*N315,2)</f>
        <v>0</v>
      </c>
      <c r="P315" s="176">
        <v>0</v>
      </c>
      <c r="Q315" s="176">
        <f>ROUND(E315*P315,2)</f>
        <v>0</v>
      </c>
      <c r="R315" s="178" t="s">
        <v>392</v>
      </c>
      <c r="S315" s="178" t="s">
        <v>156</v>
      </c>
      <c r="T315" s="179" t="s">
        <v>156</v>
      </c>
      <c r="U315" s="160">
        <v>4.0430000000000001</v>
      </c>
      <c r="V315" s="160">
        <f>ROUND(E315*U315,2)</f>
        <v>0.81</v>
      </c>
      <c r="W315" s="160"/>
      <c r="X315" s="160"/>
      <c r="Y315" s="160" t="s">
        <v>157</v>
      </c>
      <c r="Z315" s="150"/>
      <c r="AA315" s="150"/>
      <c r="AB315" s="150"/>
      <c r="AC315" s="150"/>
      <c r="AD315" s="150"/>
      <c r="AE315" s="150"/>
      <c r="AF315" s="150"/>
      <c r="AG315" s="150" t="s">
        <v>158</v>
      </c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</row>
    <row r="316" spans="1:60" outlineLevel="2" x14ac:dyDescent="0.2">
      <c r="A316" s="157"/>
      <c r="B316" s="158"/>
      <c r="C316" s="255" t="s">
        <v>592</v>
      </c>
      <c r="D316" s="256"/>
      <c r="E316" s="256"/>
      <c r="F316" s="256"/>
      <c r="G316" s="256"/>
      <c r="H316" s="160"/>
      <c r="I316" s="160"/>
      <c r="J316" s="160"/>
      <c r="K316" s="160"/>
      <c r="L316" s="160"/>
      <c r="M316" s="160"/>
      <c r="N316" s="159"/>
      <c r="O316" s="159"/>
      <c r="P316" s="159"/>
      <c r="Q316" s="159"/>
      <c r="R316" s="160"/>
      <c r="S316" s="160"/>
      <c r="T316" s="160"/>
      <c r="U316" s="160"/>
      <c r="V316" s="160"/>
      <c r="W316" s="160"/>
      <c r="X316" s="160"/>
      <c r="Y316" s="160"/>
      <c r="Z316" s="150"/>
      <c r="AA316" s="150"/>
      <c r="AB316" s="150"/>
      <c r="AC316" s="150"/>
      <c r="AD316" s="150"/>
      <c r="AE316" s="150"/>
      <c r="AF316" s="150"/>
      <c r="AG316" s="150" t="s">
        <v>160</v>
      </c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</row>
    <row r="317" spans="1:60" outlineLevel="1" x14ac:dyDescent="0.2">
      <c r="A317" s="173">
        <v>169</v>
      </c>
      <c r="B317" s="174" t="s">
        <v>593</v>
      </c>
      <c r="C317" s="189" t="s">
        <v>331</v>
      </c>
      <c r="D317" s="175" t="s">
        <v>332</v>
      </c>
      <c r="E317" s="176">
        <v>16</v>
      </c>
      <c r="F317" s="177"/>
      <c r="G317" s="178">
        <f>ROUND(E317*F317,2)</f>
        <v>0</v>
      </c>
      <c r="H317" s="177"/>
      <c r="I317" s="178">
        <f>ROUND(E317*H317,2)</f>
        <v>0</v>
      </c>
      <c r="J317" s="177"/>
      <c r="K317" s="178">
        <f>ROUND(E317*J317,2)</f>
        <v>0</v>
      </c>
      <c r="L317" s="178">
        <v>15</v>
      </c>
      <c r="M317" s="178">
        <f>G317*(1+L317/100)</f>
        <v>0</v>
      </c>
      <c r="N317" s="176">
        <v>0</v>
      </c>
      <c r="O317" s="176">
        <f>ROUND(E317*N317,2)</f>
        <v>0</v>
      </c>
      <c r="P317" s="176">
        <v>0</v>
      </c>
      <c r="Q317" s="176">
        <f>ROUND(E317*P317,2)</f>
        <v>0</v>
      </c>
      <c r="R317" s="178"/>
      <c r="S317" s="178" t="s">
        <v>259</v>
      </c>
      <c r="T317" s="179" t="s">
        <v>276</v>
      </c>
      <c r="U317" s="160">
        <v>1</v>
      </c>
      <c r="V317" s="160">
        <f>ROUND(E317*U317,2)</f>
        <v>16</v>
      </c>
      <c r="W317" s="160"/>
      <c r="X317" s="160"/>
      <c r="Y317" s="160" t="s">
        <v>157</v>
      </c>
      <c r="Z317" s="150"/>
      <c r="AA317" s="150"/>
      <c r="AB317" s="150"/>
      <c r="AC317" s="150"/>
      <c r="AD317" s="150"/>
      <c r="AE317" s="150"/>
      <c r="AF317" s="150"/>
      <c r="AG317" s="150" t="s">
        <v>158</v>
      </c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</row>
    <row r="318" spans="1:60" outlineLevel="2" x14ac:dyDescent="0.2">
      <c r="A318" s="157"/>
      <c r="B318" s="158"/>
      <c r="C318" s="253" t="s">
        <v>594</v>
      </c>
      <c r="D318" s="254"/>
      <c r="E318" s="254"/>
      <c r="F318" s="254"/>
      <c r="G318" s="254"/>
      <c r="H318" s="160"/>
      <c r="I318" s="160"/>
      <c r="J318" s="160"/>
      <c r="K318" s="160"/>
      <c r="L318" s="160"/>
      <c r="M318" s="160"/>
      <c r="N318" s="159"/>
      <c r="O318" s="159"/>
      <c r="P318" s="159"/>
      <c r="Q318" s="159"/>
      <c r="R318" s="160"/>
      <c r="S318" s="160"/>
      <c r="T318" s="160"/>
      <c r="U318" s="160"/>
      <c r="V318" s="160"/>
      <c r="W318" s="160"/>
      <c r="X318" s="160"/>
      <c r="Y318" s="160"/>
      <c r="Z318" s="150"/>
      <c r="AA318" s="150"/>
      <c r="AB318" s="150"/>
      <c r="AC318" s="150"/>
      <c r="AD318" s="150"/>
      <c r="AE318" s="150"/>
      <c r="AF318" s="150"/>
      <c r="AG318" s="150" t="s">
        <v>162</v>
      </c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</row>
    <row r="319" spans="1:60" outlineLevel="1" x14ac:dyDescent="0.2">
      <c r="A319" s="173">
        <v>170</v>
      </c>
      <c r="B319" s="174" t="s">
        <v>595</v>
      </c>
      <c r="C319" s="189" t="s">
        <v>596</v>
      </c>
      <c r="D319" s="175" t="s">
        <v>314</v>
      </c>
      <c r="E319" s="176">
        <v>1</v>
      </c>
      <c r="F319" s="177"/>
      <c r="G319" s="178">
        <f>ROUND(E319*F319,2)</f>
        <v>0</v>
      </c>
      <c r="H319" s="177"/>
      <c r="I319" s="178">
        <f>ROUND(E319*H319,2)</f>
        <v>0</v>
      </c>
      <c r="J319" s="177"/>
      <c r="K319" s="178">
        <f>ROUND(E319*J319,2)</f>
        <v>0</v>
      </c>
      <c r="L319" s="178">
        <v>15</v>
      </c>
      <c r="M319" s="178">
        <f>G319*(1+L319/100)</f>
        <v>0</v>
      </c>
      <c r="N319" s="176">
        <v>7.0000000000000007E-2</v>
      </c>
      <c r="O319" s="176">
        <f>ROUND(E319*N319,2)</f>
        <v>7.0000000000000007E-2</v>
      </c>
      <c r="P319" s="176">
        <v>0</v>
      </c>
      <c r="Q319" s="176">
        <f>ROUND(E319*P319,2)</f>
        <v>0</v>
      </c>
      <c r="R319" s="178"/>
      <c r="S319" s="178" t="s">
        <v>259</v>
      </c>
      <c r="T319" s="179" t="s">
        <v>226</v>
      </c>
      <c r="U319" s="160">
        <v>0</v>
      </c>
      <c r="V319" s="160">
        <f>ROUND(E319*U319,2)</f>
        <v>0</v>
      </c>
      <c r="W319" s="160"/>
      <c r="X319" s="160"/>
      <c r="Y319" s="160" t="s">
        <v>157</v>
      </c>
      <c r="Z319" s="150"/>
      <c r="AA319" s="150"/>
      <c r="AB319" s="150"/>
      <c r="AC319" s="150"/>
      <c r="AD319" s="150"/>
      <c r="AE319" s="150"/>
      <c r="AF319" s="150"/>
      <c r="AG319" s="150" t="s">
        <v>158</v>
      </c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</row>
    <row r="320" spans="1:60" ht="22.5" outlineLevel="2" x14ac:dyDescent="0.2">
      <c r="A320" s="157"/>
      <c r="B320" s="158"/>
      <c r="C320" s="253" t="s">
        <v>597</v>
      </c>
      <c r="D320" s="254"/>
      <c r="E320" s="254"/>
      <c r="F320" s="254"/>
      <c r="G320" s="254"/>
      <c r="H320" s="160"/>
      <c r="I320" s="160"/>
      <c r="J320" s="160"/>
      <c r="K320" s="160"/>
      <c r="L320" s="160"/>
      <c r="M320" s="160"/>
      <c r="N320" s="159"/>
      <c r="O320" s="159"/>
      <c r="P320" s="159"/>
      <c r="Q320" s="159"/>
      <c r="R320" s="160"/>
      <c r="S320" s="160"/>
      <c r="T320" s="160"/>
      <c r="U320" s="160"/>
      <c r="V320" s="160"/>
      <c r="W320" s="160"/>
      <c r="X320" s="160"/>
      <c r="Y320" s="160"/>
      <c r="Z320" s="150"/>
      <c r="AA320" s="150"/>
      <c r="AB320" s="150"/>
      <c r="AC320" s="150"/>
      <c r="AD320" s="150"/>
      <c r="AE320" s="150"/>
      <c r="AF320" s="150"/>
      <c r="AG320" s="150" t="s">
        <v>162</v>
      </c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80" t="str">
        <f>C320</f>
        <v>Modulární rozdělovač topných okruhů DN40, 3-cestný, materiál mosaz, kvs=32,8m3/hod., přírubový, 6x horní přípojka - příruba DN40/PN6, 1x boční přípojka - příruba DN50/PN6, 1x spodní přípojka - příruba DN50/PN6 a 1x spodní vnitřní závit 1",  vč. těsnění a typové tep. izolace.</v>
      </c>
      <c r="BB320" s="150"/>
      <c r="BC320" s="150"/>
      <c r="BD320" s="150"/>
      <c r="BE320" s="150"/>
      <c r="BF320" s="150"/>
      <c r="BG320" s="150"/>
      <c r="BH320" s="150"/>
    </row>
    <row r="321" spans="1:60" outlineLevel="1" x14ac:dyDescent="0.2">
      <c r="A321" s="173">
        <v>171</v>
      </c>
      <c r="B321" s="174" t="s">
        <v>598</v>
      </c>
      <c r="C321" s="189" t="s">
        <v>599</v>
      </c>
      <c r="D321" s="175" t="s">
        <v>314</v>
      </c>
      <c r="E321" s="176">
        <v>1</v>
      </c>
      <c r="F321" s="177"/>
      <c r="G321" s="178">
        <f>ROUND(E321*F321,2)</f>
        <v>0</v>
      </c>
      <c r="H321" s="177"/>
      <c r="I321" s="178">
        <f>ROUND(E321*H321,2)</f>
        <v>0</v>
      </c>
      <c r="J321" s="177"/>
      <c r="K321" s="178">
        <f>ROUND(E321*J321,2)</f>
        <v>0</v>
      </c>
      <c r="L321" s="178">
        <v>15</v>
      </c>
      <c r="M321" s="178">
        <f>G321*(1+L321/100)</f>
        <v>0</v>
      </c>
      <c r="N321" s="176">
        <v>5.0000000000000001E-3</v>
      </c>
      <c r="O321" s="176">
        <f>ROUND(E321*N321,2)</f>
        <v>0.01</v>
      </c>
      <c r="P321" s="176">
        <v>0</v>
      </c>
      <c r="Q321" s="176">
        <f>ROUND(E321*P321,2)</f>
        <v>0</v>
      </c>
      <c r="R321" s="178"/>
      <c r="S321" s="178" t="s">
        <v>259</v>
      </c>
      <c r="T321" s="179" t="s">
        <v>226</v>
      </c>
      <c r="U321" s="160">
        <v>0</v>
      </c>
      <c r="V321" s="160">
        <f>ROUND(E321*U321,2)</f>
        <v>0</v>
      </c>
      <c r="W321" s="160"/>
      <c r="X321" s="160"/>
      <c r="Y321" s="160" t="s">
        <v>157</v>
      </c>
      <c r="Z321" s="150"/>
      <c r="AA321" s="150"/>
      <c r="AB321" s="150"/>
      <c r="AC321" s="150"/>
      <c r="AD321" s="150"/>
      <c r="AE321" s="150"/>
      <c r="AF321" s="150"/>
      <c r="AG321" s="150" t="s">
        <v>158</v>
      </c>
      <c r="AH321" s="150"/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50"/>
      <c r="BC321" s="150"/>
      <c r="BD321" s="150"/>
      <c r="BE321" s="150"/>
      <c r="BF321" s="150"/>
      <c r="BG321" s="150"/>
      <c r="BH321" s="150"/>
    </row>
    <row r="322" spans="1:60" outlineLevel="2" x14ac:dyDescent="0.2">
      <c r="A322" s="157"/>
      <c r="B322" s="158"/>
      <c r="C322" s="253" t="s">
        <v>600</v>
      </c>
      <c r="D322" s="254"/>
      <c r="E322" s="254"/>
      <c r="F322" s="254"/>
      <c r="G322" s="254"/>
      <c r="H322" s="160"/>
      <c r="I322" s="160"/>
      <c r="J322" s="160"/>
      <c r="K322" s="160"/>
      <c r="L322" s="160"/>
      <c r="M322" s="160"/>
      <c r="N322" s="159"/>
      <c r="O322" s="159"/>
      <c r="P322" s="159"/>
      <c r="Q322" s="159"/>
      <c r="R322" s="160"/>
      <c r="S322" s="160"/>
      <c r="T322" s="160"/>
      <c r="U322" s="160"/>
      <c r="V322" s="160"/>
      <c r="W322" s="160"/>
      <c r="X322" s="160"/>
      <c r="Y322" s="160"/>
      <c r="Z322" s="150"/>
      <c r="AA322" s="150"/>
      <c r="AB322" s="150"/>
      <c r="AC322" s="150"/>
      <c r="AD322" s="150"/>
      <c r="AE322" s="150"/>
      <c r="AF322" s="150"/>
      <c r="AG322" s="150" t="s">
        <v>162</v>
      </c>
      <c r="AH322" s="150"/>
      <c r="AI322" s="150"/>
      <c r="AJ322" s="150"/>
      <c r="AK322" s="150"/>
      <c r="AL322" s="150"/>
      <c r="AM322" s="150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80" t="str">
        <f>C322</f>
        <v>Montážní nástěnná konzola pro rozdělovač, vč. spoj. materiálu, sada 2 držáků, mont. vzdálenost od zdi 230mm.</v>
      </c>
      <c r="BB322" s="150"/>
      <c r="BC322" s="150"/>
      <c r="BD322" s="150"/>
      <c r="BE322" s="150"/>
      <c r="BF322" s="150"/>
      <c r="BG322" s="150"/>
      <c r="BH322" s="150"/>
    </row>
    <row r="323" spans="1:60" outlineLevel="1" x14ac:dyDescent="0.2">
      <c r="A323" s="173">
        <v>172</v>
      </c>
      <c r="B323" s="174" t="s">
        <v>601</v>
      </c>
      <c r="C323" s="189" t="s">
        <v>602</v>
      </c>
      <c r="D323" s="175" t="s">
        <v>314</v>
      </c>
      <c r="E323" s="176">
        <v>2</v>
      </c>
      <c r="F323" s="177"/>
      <c r="G323" s="178">
        <f>ROUND(E323*F323,2)</f>
        <v>0</v>
      </c>
      <c r="H323" s="177"/>
      <c r="I323" s="178">
        <f>ROUND(E323*H323,2)</f>
        <v>0</v>
      </c>
      <c r="J323" s="177"/>
      <c r="K323" s="178">
        <f>ROUND(E323*J323,2)</f>
        <v>0</v>
      </c>
      <c r="L323" s="178">
        <v>15</v>
      </c>
      <c r="M323" s="178">
        <f>G323*(1+L323/100)</f>
        <v>0</v>
      </c>
      <c r="N323" s="176">
        <v>2.5000000000000001E-2</v>
      </c>
      <c r="O323" s="176">
        <f>ROUND(E323*N323,2)</f>
        <v>0.05</v>
      </c>
      <c r="P323" s="176">
        <v>0</v>
      </c>
      <c r="Q323" s="176">
        <f>ROUND(E323*P323,2)</f>
        <v>0</v>
      </c>
      <c r="R323" s="178"/>
      <c r="S323" s="178" t="s">
        <v>259</v>
      </c>
      <c r="T323" s="179" t="s">
        <v>226</v>
      </c>
      <c r="U323" s="160">
        <v>0</v>
      </c>
      <c r="V323" s="160">
        <f>ROUND(E323*U323,2)</f>
        <v>0</v>
      </c>
      <c r="W323" s="160"/>
      <c r="X323" s="160"/>
      <c r="Y323" s="160" t="s">
        <v>157</v>
      </c>
      <c r="Z323" s="150"/>
      <c r="AA323" s="150"/>
      <c r="AB323" s="150"/>
      <c r="AC323" s="150"/>
      <c r="AD323" s="150"/>
      <c r="AE323" s="150"/>
      <c r="AF323" s="150"/>
      <c r="AG323" s="150" t="s">
        <v>158</v>
      </c>
      <c r="AH323" s="150"/>
      <c r="AI323" s="150"/>
      <c r="AJ323" s="150"/>
      <c r="AK323" s="150"/>
      <c r="AL323" s="150"/>
      <c r="AM323" s="150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50"/>
      <c r="BC323" s="150"/>
      <c r="BD323" s="150"/>
      <c r="BE323" s="150"/>
      <c r="BF323" s="150"/>
      <c r="BG323" s="150"/>
      <c r="BH323" s="150"/>
    </row>
    <row r="324" spans="1:60" outlineLevel="2" x14ac:dyDescent="0.2">
      <c r="A324" s="157"/>
      <c r="B324" s="158"/>
      <c r="C324" s="253" t="s">
        <v>603</v>
      </c>
      <c r="D324" s="254"/>
      <c r="E324" s="254"/>
      <c r="F324" s="254"/>
      <c r="G324" s="254"/>
      <c r="H324" s="160"/>
      <c r="I324" s="160"/>
      <c r="J324" s="160"/>
      <c r="K324" s="160"/>
      <c r="L324" s="160"/>
      <c r="M324" s="160"/>
      <c r="N324" s="159"/>
      <c r="O324" s="159"/>
      <c r="P324" s="159"/>
      <c r="Q324" s="159"/>
      <c r="R324" s="160"/>
      <c r="S324" s="160"/>
      <c r="T324" s="160"/>
      <c r="U324" s="160"/>
      <c r="V324" s="160"/>
      <c r="W324" s="160"/>
      <c r="X324" s="160"/>
      <c r="Y324" s="160"/>
      <c r="Z324" s="150"/>
      <c r="AA324" s="150"/>
      <c r="AB324" s="150"/>
      <c r="AC324" s="150"/>
      <c r="AD324" s="150"/>
      <c r="AE324" s="150"/>
      <c r="AF324" s="150"/>
      <c r="AG324" s="150" t="s">
        <v>162</v>
      </c>
      <c r="AH324" s="150"/>
      <c r="AI324" s="150"/>
      <c r="AJ324" s="150"/>
      <c r="AK324" s="150"/>
      <c r="AL324" s="150"/>
      <c r="AM324" s="150"/>
      <c r="AN324" s="150"/>
      <c r="AO324" s="150"/>
      <c r="AP324" s="150"/>
      <c r="AQ324" s="150"/>
      <c r="AR324" s="150"/>
      <c r="AS324" s="150"/>
      <c r="AT324" s="150"/>
      <c r="AU324" s="150"/>
      <c r="AV324" s="150"/>
      <c r="AW324" s="150"/>
      <c r="AX324" s="150"/>
      <c r="AY324" s="150"/>
      <c r="AZ324" s="150"/>
      <c r="BA324" s="180" t="str">
        <f>C324</f>
        <v>Rychlomontážní sada bez směšovače, s oběh. čerpadlem, kulovými uzávěry a teploměry přírubová M31 - DN40, PN6 vč. tepelné izolace.</v>
      </c>
      <c r="BB324" s="150"/>
      <c r="BC324" s="150"/>
      <c r="BD324" s="150"/>
      <c r="BE324" s="150"/>
      <c r="BF324" s="150"/>
      <c r="BG324" s="150"/>
      <c r="BH324" s="150"/>
    </row>
    <row r="325" spans="1:60" outlineLevel="1" x14ac:dyDescent="0.2">
      <c r="A325" s="173">
        <v>173</v>
      </c>
      <c r="B325" s="174" t="s">
        <v>604</v>
      </c>
      <c r="C325" s="189" t="s">
        <v>331</v>
      </c>
      <c r="D325" s="175" t="s">
        <v>332</v>
      </c>
      <c r="E325" s="176">
        <v>3</v>
      </c>
      <c r="F325" s="177"/>
      <c r="G325" s="178">
        <f>ROUND(E325*F325,2)</f>
        <v>0</v>
      </c>
      <c r="H325" s="177"/>
      <c r="I325" s="178">
        <f>ROUND(E325*H325,2)</f>
        <v>0</v>
      </c>
      <c r="J325" s="177"/>
      <c r="K325" s="178">
        <f>ROUND(E325*J325,2)</f>
        <v>0</v>
      </c>
      <c r="L325" s="178">
        <v>15</v>
      </c>
      <c r="M325" s="178">
        <f>G325*(1+L325/100)</f>
        <v>0</v>
      </c>
      <c r="N325" s="176">
        <v>0</v>
      </c>
      <c r="O325" s="176">
        <f>ROUND(E325*N325,2)</f>
        <v>0</v>
      </c>
      <c r="P325" s="176">
        <v>0</v>
      </c>
      <c r="Q325" s="176">
        <f>ROUND(E325*P325,2)</f>
        <v>0</v>
      </c>
      <c r="R325" s="178"/>
      <c r="S325" s="178" t="s">
        <v>259</v>
      </c>
      <c r="T325" s="179" t="s">
        <v>226</v>
      </c>
      <c r="U325" s="160">
        <v>1</v>
      </c>
      <c r="V325" s="160">
        <f>ROUND(E325*U325,2)</f>
        <v>3</v>
      </c>
      <c r="W325" s="160"/>
      <c r="X325" s="160"/>
      <c r="Y325" s="160" t="s">
        <v>157</v>
      </c>
      <c r="Z325" s="150"/>
      <c r="AA325" s="150"/>
      <c r="AB325" s="150"/>
      <c r="AC325" s="150"/>
      <c r="AD325" s="150"/>
      <c r="AE325" s="150"/>
      <c r="AF325" s="150"/>
      <c r="AG325" s="150" t="s">
        <v>158</v>
      </c>
      <c r="AH325" s="150"/>
      <c r="AI325" s="150"/>
      <c r="AJ325" s="150"/>
      <c r="AK325" s="150"/>
      <c r="AL325" s="150"/>
      <c r="AM325" s="150"/>
      <c r="AN325" s="150"/>
      <c r="AO325" s="150"/>
      <c r="AP325" s="150"/>
      <c r="AQ325" s="150"/>
      <c r="AR325" s="150"/>
      <c r="AS325" s="150"/>
      <c r="AT325" s="150"/>
      <c r="AU325" s="150"/>
      <c r="AV325" s="150"/>
      <c r="AW325" s="150"/>
      <c r="AX325" s="150"/>
      <c r="AY325" s="150"/>
      <c r="AZ325" s="150"/>
      <c r="BA325" s="150"/>
      <c r="BB325" s="150"/>
      <c r="BC325" s="150"/>
      <c r="BD325" s="150"/>
      <c r="BE325" s="150"/>
      <c r="BF325" s="150"/>
      <c r="BG325" s="150"/>
      <c r="BH325" s="150"/>
    </row>
    <row r="326" spans="1:60" outlineLevel="2" x14ac:dyDescent="0.2">
      <c r="A326" s="157"/>
      <c r="B326" s="158"/>
      <c r="C326" s="253" t="s">
        <v>605</v>
      </c>
      <c r="D326" s="254"/>
      <c r="E326" s="254"/>
      <c r="F326" s="254"/>
      <c r="G326" s="254"/>
      <c r="H326" s="160"/>
      <c r="I326" s="160"/>
      <c r="J326" s="160"/>
      <c r="K326" s="160"/>
      <c r="L326" s="160"/>
      <c r="M326" s="160"/>
      <c r="N326" s="159"/>
      <c r="O326" s="159"/>
      <c r="P326" s="159"/>
      <c r="Q326" s="159"/>
      <c r="R326" s="160"/>
      <c r="S326" s="160"/>
      <c r="T326" s="160"/>
      <c r="U326" s="160"/>
      <c r="V326" s="160"/>
      <c r="W326" s="160"/>
      <c r="X326" s="160"/>
      <c r="Y326" s="160"/>
      <c r="Z326" s="150"/>
      <c r="AA326" s="150"/>
      <c r="AB326" s="150"/>
      <c r="AC326" s="150"/>
      <c r="AD326" s="150"/>
      <c r="AE326" s="150"/>
      <c r="AF326" s="150"/>
      <c r="AG326" s="150" t="s">
        <v>162</v>
      </c>
      <c r="AH326" s="150"/>
      <c r="AI326" s="150"/>
      <c r="AJ326" s="150"/>
      <c r="AK326" s="150"/>
      <c r="AL326" s="150"/>
      <c r="AM326" s="150"/>
      <c r="AN326" s="150"/>
      <c r="AO326" s="150"/>
      <c r="AP326" s="150"/>
      <c r="AQ326" s="150"/>
      <c r="AR326" s="150"/>
      <c r="AS326" s="150"/>
      <c r="AT326" s="150"/>
      <c r="AU326" s="150"/>
      <c r="AV326" s="150"/>
      <c r="AW326" s="150"/>
      <c r="AX326" s="150"/>
      <c r="AY326" s="150"/>
      <c r="AZ326" s="150"/>
      <c r="BA326" s="150"/>
      <c r="BB326" s="150"/>
      <c r="BC326" s="150"/>
      <c r="BD326" s="150"/>
      <c r="BE326" s="150"/>
      <c r="BF326" s="150"/>
      <c r="BG326" s="150"/>
      <c r="BH326" s="150"/>
    </row>
    <row r="327" spans="1:60" outlineLevel="1" x14ac:dyDescent="0.2">
      <c r="A327" s="173">
        <v>174</v>
      </c>
      <c r="B327" s="174" t="s">
        <v>606</v>
      </c>
      <c r="C327" s="189" t="s">
        <v>607</v>
      </c>
      <c r="D327" s="175" t="s">
        <v>314</v>
      </c>
      <c r="E327" s="176">
        <v>1</v>
      </c>
      <c r="F327" s="177"/>
      <c r="G327" s="178">
        <f>ROUND(E327*F327,2)</f>
        <v>0</v>
      </c>
      <c r="H327" s="177"/>
      <c r="I327" s="178">
        <f>ROUND(E327*H327,2)</f>
        <v>0</v>
      </c>
      <c r="J327" s="177"/>
      <c r="K327" s="178">
        <f>ROUND(E327*J327,2)</f>
        <v>0</v>
      </c>
      <c r="L327" s="178">
        <v>15</v>
      </c>
      <c r="M327" s="178">
        <f>G327*(1+L327/100)</f>
        <v>0</v>
      </c>
      <c r="N327" s="176">
        <v>0.03</v>
      </c>
      <c r="O327" s="176">
        <f>ROUND(E327*N327,2)</f>
        <v>0.03</v>
      </c>
      <c r="P327" s="176">
        <v>0</v>
      </c>
      <c r="Q327" s="176">
        <f>ROUND(E327*P327,2)</f>
        <v>0</v>
      </c>
      <c r="R327" s="178"/>
      <c r="S327" s="178" t="s">
        <v>259</v>
      </c>
      <c r="T327" s="179" t="s">
        <v>226</v>
      </c>
      <c r="U327" s="160">
        <v>0</v>
      </c>
      <c r="V327" s="160">
        <f>ROUND(E327*U327,2)</f>
        <v>0</v>
      </c>
      <c r="W327" s="160"/>
      <c r="X327" s="160"/>
      <c r="Y327" s="160" t="s">
        <v>157</v>
      </c>
      <c r="Z327" s="150"/>
      <c r="AA327" s="150"/>
      <c r="AB327" s="150"/>
      <c r="AC327" s="150"/>
      <c r="AD327" s="150"/>
      <c r="AE327" s="150"/>
      <c r="AF327" s="150"/>
      <c r="AG327" s="150" t="s">
        <v>158</v>
      </c>
      <c r="AH327" s="150"/>
      <c r="AI327" s="150"/>
      <c r="AJ327" s="150"/>
      <c r="AK327" s="150"/>
      <c r="AL327" s="150"/>
      <c r="AM327" s="150"/>
      <c r="AN327" s="150"/>
      <c r="AO327" s="150"/>
      <c r="AP327" s="150"/>
      <c r="AQ327" s="150"/>
      <c r="AR327" s="150"/>
      <c r="AS327" s="150"/>
      <c r="AT327" s="150"/>
      <c r="AU327" s="150"/>
      <c r="AV327" s="150"/>
      <c r="AW327" s="150"/>
      <c r="AX327" s="150"/>
      <c r="AY327" s="150"/>
      <c r="AZ327" s="150"/>
      <c r="BA327" s="150"/>
      <c r="BB327" s="150"/>
      <c r="BC327" s="150"/>
      <c r="BD327" s="150"/>
      <c r="BE327" s="150"/>
      <c r="BF327" s="150"/>
      <c r="BG327" s="150"/>
      <c r="BH327" s="150"/>
    </row>
    <row r="328" spans="1:60" outlineLevel="2" x14ac:dyDescent="0.2">
      <c r="A328" s="157"/>
      <c r="B328" s="158"/>
      <c r="C328" s="253" t="s">
        <v>608</v>
      </c>
      <c r="D328" s="254"/>
      <c r="E328" s="254"/>
      <c r="F328" s="254"/>
      <c r="G328" s="254"/>
      <c r="H328" s="160"/>
      <c r="I328" s="160"/>
      <c r="J328" s="160"/>
      <c r="K328" s="160"/>
      <c r="L328" s="160"/>
      <c r="M328" s="160"/>
      <c r="N328" s="159"/>
      <c r="O328" s="159"/>
      <c r="P328" s="159"/>
      <c r="Q328" s="159"/>
      <c r="R328" s="160"/>
      <c r="S328" s="160"/>
      <c r="T328" s="160"/>
      <c r="U328" s="160"/>
      <c r="V328" s="160"/>
      <c r="W328" s="160"/>
      <c r="X328" s="160"/>
      <c r="Y328" s="160"/>
      <c r="Z328" s="150"/>
      <c r="AA328" s="150"/>
      <c r="AB328" s="150"/>
      <c r="AC328" s="150"/>
      <c r="AD328" s="150"/>
      <c r="AE328" s="150"/>
      <c r="AF328" s="150"/>
      <c r="AG328" s="150" t="s">
        <v>162</v>
      </c>
      <c r="AH328" s="150"/>
      <c r="AI328" s="150"/>
      <c r="AJ328" s="150"/>
      <c r="AK328" s="150"/>
      <c r="AL328" s="150"/>
      <c r="AM328" s="150"/>
      <c r="AN328" s="150"/>
      <c r="AO328" s="150"/>
      <c r="AP328" s="150"/>
      <c r="AQ328" s="150"/>
      <c r="AR328" s="150"/>
      <c r="AS328" s="150"/>
      <c r="AT328" s="150"/>
      <c r="AU328" s="150"/>
      <c r="AV328" s="150"/>
      <c r="AW328" s="150"/>
      <c r="AX328" s="150"/>
      <c r="AY328" s="150"/>
      <c r="AZ328" s="150"/>
      <c r="BA328" s="150"/>
      <c r="BB328" s="150"/>
      <c r="BC328" s="150"/>
      <c r="BD328" s="150"/>
      <c r="BE328" s="150"/>
      <c r="BF328" s="150"/>
      <c r="BG328" s="150"/>
      <c r="BH328" s="150"/>
    </row>
    <row r="329" spans="1:60" outlineLevel="1" x14ac:dyDescent="0.2">
      <c r="A329" s="181">
        <v>175</v>
      </c>
      <c r="B329" s="182" t="s">
        <v>609</v>
      </c>
      <c r="C329" s="192" t="s">
        <v>610</v>
      </c>
      <c r="D329" s="183" t="s">
        <v>314</v>
      </c>
      <c r="E329" s="184">
        <v>1</v>
      </c>
      <c r="F329" s="185"/>
      <c r="G329" s="186">
        <f>ROUND(E329*F329,2)</f>
        <v>0</v>
      </c>
      <c r="H329" s="185"/>
      <c r="I329" s="186">
        <f>ROUND(E329*H329,2)</f>
        <v>0</v>
      </c>
      <c r="J329" s="185"/>
      <c r="K329" s="186">
        <f>ROUND(E329*J329,2)</f>
        <v>0</v>
      </c>
      <c r="L329" s="186">
        <v>15</v>
      </c>
      <c r="M329" s="186">
        <f>G329*(1+L329/100)</f>
        <v>0</v>
      </c>
      <c r="N329" s="184">
        <v>4.7600000000000003E-3</v>
      </c>
      <c r="O329" s="184">
        <f>ROUND(E329*N329,2)</f>
        <v>0</v>
      </c>
      <c r="P329" s="184">
        <v>0</v>
      </c>
      <c r="Q329" s="184">
        <f>ROUND(E329*P329,2)</f>
        <v>0</v>
      </c>
      <c r="R329" s="186" t="s">
        <v>392</v>
      </c>
      <c r="S329" s="186" t="s">
        <v>156</v>
      </c>
      <c r="T329" s="187" t="s">
        <v>156</v>
      </c>
      <c r="U329" s="160">
        <v>1.7150000000000001</v>
      </c>
      <c r="V329" s="160">
        <f>ROUND(E329*U329,2)</f>
        <v>1.72</v>
      </c>
      <c r="W329" s="160"/>
      <c r="X329" s="160"/>
      <c r="Y329" s="160" t="s">
        <v>157</v>
      </c>
      <c r="Z329" s="150"/>
      <c r="AA329" s="150"/>
      <c r="AB329" s="150"/>
      <c r="AC329" s="150"/>
      <c r="AD329" s="150"/>
      <c r="AE329" s="150"/>
      <c r="AF329" s="150"/>
      <c r="AG329" s="150" t="s">
        <v>158</v>
      </c>
      <c r="AH329" s="150"/>
      <c r="AI329" s="150"/>
      <c r="AJ329" s="150"/>
      <c r="AK329" s="150"/>
      <c r="AL329" s="150"/>
      <c r="AM329" s="150"/>
      <c r="AN329" s="150"/>
      <c r="AO329" s="150"/>
      <c r="AP329" s="150"/>
      <c r="AQ329" s="150"/>
      <c r="AR329" s="150"/>
      <c r="AS329" s="150"/>
      <c r="AT329" s="150"/>
      <c r="AU329" s="150"/>
      <c r="AV329" s="150"/>
      <c r="AW329" s="150"/>
      <c r="AX329" s="150"/>
      <c r="AY329" s="150"/>
      <c r="AZ329" s="150"/>
      <c r="BA329" s="150"/>
      <c r="BB329" s="150"/>
      <c r="BC329" s="150"/>
      <c r="BD329" s="150"/>
      <c r="BE329" s="150"/>
      <c r="BF329" s="150"/>
      <c r="BG329" s="150"/>
      <c r="BH329" s="150"/>
    </row>
    <row r="330" spans="1:60" outlineLevel="1" x14ac:dyDescent="0.2">
      <c r="A330" s="181">
        <v>176</v>
      </c>
      <c r="B330" s="182" t="s">
        <v>611</v>
      </c>
      <c r="C330" s="192" t="s">
        <v>612</v>
      </c>
      <c r="D330" s="183" t="s">
        <v>314</v>
      </c>
      <c r="E330" s="184">
        <v>1</v>
      </c>
      <c r="F330" s="185"/>
      <c r="G330" s="186">
        <f>ROUND(E330*F330,2)</f>
        <v>0</v>
      </c>
      <c r="H330" s="185"/>
      <c r="I330" s="186">
        <f>ROUND(E330*H330,2)</f>
        <v>0</v>
      </c>
      <c r="J330" s="185"/>
      <c r="K330" s="186">
        <f>ROUND(E330*J330,2)</f>
        <v>0</v>
      </c>
      <c r="L330" s="186">
        <v>15</v>
      </c>
      <c r="M330" s="186">
        <f>G330*(1+L330/100)</f>
        <v>0</v>
      </c>
      <c r="N330" s="184">
        <v>0.03</v>
      </c>
      <c r="O330" s="184">
        <f>ROUND(E330*N330,2)</f>
        <v>0.03</v>
      </c>
      <c r="P330" s="184">
        <v>0</v>
      </c>
      <c r="Q330" s="184">
        <f>ROUND(E330*P330,2)</f>
        <v>0</v>
      </c>
      <c r="R330" s="186"/>
      <c r="S330" s="186" t="s">
        <v>259</v>
      </c>
      <c r="T330" s="187" t="s">
        <v>226</v>
      </c>
      <c r="U330" s="160">
        <v>0</v>
      </c>
      <c r="V330" s="160">
        <f>ROUND(E330*U330,2)</f>
        <v>0</v>
      </c>
      <c r="W330" s="160"/>
      <c r="X330" s="160"/>
      <c r="Y330" s="160" t="s">
        <v>157</v>
      </c>
      <c r="Z330" s="150"/>
      <c r="AA330" s="150"/>
      <c r="AB330" s="150"/>
      <c r="AC330" s="150"/>
      <c r="AD330" s="150"/>
      <c r="AE330" s="150"/>
      <c r="AF330" s="150"/>
      <c r="AG330" s="150" t="s">
        <v>158</v>
      </c>
      <c r="AH330" s="150"/>
      <c r="AI330" s="150"/>
      <c r="AJ330" s="150"/>
      <c r="AK330" s="150"/>
      <c r="AL330" s="150"/>
      <c r="AM330" s="150"/>
      <c r="AN330" s="150"/>
      <c r="AO330" s="150"/>
      <c r="AP330" s="150"/>
      <c r="AQ330" s="150"/>
      <c r="AR330" s="150"/>
      <c r="AS330" s="150"/>
      <c r="AT330" s="150"/>
      <c r="AU330" s="150"/>
      <c r="AV330" s="150"/>
      <c r="AW330" s="150"/>
      <c r="AX330" s="150"/>
      <c r="AY330" s="150"/>
      <c r="AZ330" s="150"/>
      <c r="BA330" s="150"/>
      <c r="BB330" s="150"/>
      <c r="BC330" s="150"/>
      <c r="BD330" s="150"/>
      <c r="BE330" s="150"/>
      <c r="BF330" s="150"/>
      <c r="BG330" s="150"/>
      <c r="BH330" s="150"/>
    </row>
    <row r="331" spans="1:60" outlineLevel="1" x14ac:dyDescent="0.2">
      <c r="A331" s="181">
        <v>177</v>
      </c>
      <c r="B331" s="182" t="s">
        <v>613</v>
      </c>
      <c r="C331" s="192" t="s">
        <v>614</v>
      </c>
      <c r="D331" s="183" t="s">
        <v>314</v>
      </c>
      <c r="E331" s="184">
        <v>4</v>
      </c>
      <c r="F331" s="185"/>
      <c r="G331" s="186">
        <f>ROUND(E331*F331,2)</f>
        <v>0</v>
      </c>
      <c r="H331" s="185"/>
      <c r="I331" s="186">
        <f>ROUND(E331*H331,2)</f>
        <v>0</v>
      </c>
      <c r="J331" s="185"/>
      <c r="K331" s="186">
        <f>ROUND(E331*J331,2)</f>
        <v>0</v>
      </c>
      <c r="L331" s="186">
        <v>15</v>
      </c>
      <c r="M331" s="186">
        <f>G331*(1+L331/100)</f>
        <v>0</v>
      </c>
      <c r="N331" s="184">
        <v>1.0000000000000001E-5</v>
      </c>
      <c r="O331" s="184">
        <f>ROUND(E331*N331,2)</f>
        <v>0</v>
      </c>
      <c r="P331" s="184">
        <v>0</v>
      </c>
      <c r="Q331" s="184">
        <f>ROUND(E331*P331,2)</f>
        <v>0</v>
      </c>
      <c r="R331" s="186"/>
      <c r="S331" s="186" t="s">
        <v>259</v>
      </c>
      <c r="T331" s="187" t="s">
        <v>226</v>
      </c>
      <c r="U331" s="160">
        <v>0</v>
      </c>
      <c r="V331" s="160">
        <f>ROUND(E331*U331,2)</f>
        <v>0</v>
      </c>
      <c r="W331" s="160"/>
      <c r="X331" s="160"/>
      <c r="Y331" s="160" t="s">
        <v>157</v>
      </c>
      <c r="Z331" s="150"/>
      <c r="AA331" s="150"/>
      <c r="AB331" s="150"/>
      <c r="AC331" s="150"/>
      <c r="AD331" s="150"/>
      <c r="AE331" s="150"/>
      <c r="AF331" s="150"/>
      <c r="AG331" s="150" t="s">
        <v>158</v>
      </c>
      <c r="AH331" s="150"/>
      <c r="AI331" s="150"/>
      <c r="AJ331" s="150"/>
      <c r="AK331" s="150"/>
      <c r="AL331" s="150"/>
      <c r="AM331" s="150"/>
      <c r="AN331" s="150"/>
      <c r="AO331" s="150"/>
      <c r="AP331" s="150"/>
      <c r="AQ331" s="150"/>
      <c r="AR331" s="150"/>
      <c r="AS331" s="150"/>
      <c r="AT331" s="150"/>
      <c r="AU331" s="150"/>
      <c r="AV331" s="150"/>
      <c r="AW331" s="150"/>
      <c r="AX331" s="150"/>
      <c r="AY331" s="150"/>
      <c r="AZ331" s="150"/>
      <c r="BA331" s="150"/>
      <c r="BB331" s="150"/>
      <c r="BC331" s="150"/>
      <c r="BD331" s="150"/>
      <c r="BE331" s="150"/>
      <c r="BF331" s="150"/>
      <c r="BG331" s="150"/>
      <c r="BH331" s="150"/>
    </row>
    <row r="332" spans="1:60" outlineLevel="1" x14ac:dyDescent="0.2">
      <c r="A332" s="173">
        <v>178</v>
      </c>
      <c r="B332" s="174" t="s">
        <v>604</v>
      </c>
      <c r="C332" s="189" t="s">
        <v>331</v>
      </c>
      <c r="D332" s="175" t="s">
        <v>332</v>
      </c>
      <c r="E332" s="176">
        <v>10</v>
      </c>
      <c r="F332" s="177"/>
      <c r="G332" s="178">
        <f>ROUND(E332*F332,2)</f>
        <v>0</v>
      </c>
      <c r="H332" s="177"/>
      <c r="I332" s="178">
        <f>ROUND(E332*H332,2)</f>
        <v>0</v>
      </c>
      <c r="J332" s="177"/>
      <c r="K332" s="178">
        <f>ROUND(E332*J332,2)</f>
        <v>0</v>
      </c>
      <c r="L332" s="178">
        <v>15</v>
      </c>
      <c r="M332" s="178">
        <f>G332*(1+L332/100)</f>
        <v>0</v>
      </c>
      <c r="N332" s="176">
        <v>0</v>
      </c>
      <c r="O332" s="176">
        <f>ROUND(E332*N332,2)</f>
        <v>0</v>
      </c>
      <c r="P332" s="176">
        <v>0</v>
      </c>
      <c r="Q332" s="176">
        <f>ROUND(E332*P332,2)</f>
        <v>0</v>
      </c>
      <c r="R332" s="178"/>
      <c r="S332" s="178" t="s">
        <v>259</v>
      </c>
      <c r="T332" s="179" t="s">
        <v>276</v>
      </c>
      <c r="U332" s="160">
        <v>1</v>
      </c>
      <c r="V332" s="160">
        <f>ROUND(E332*U332,2)</f>
        <v>10</v>
      </c>
      <c r="W332" s="160"/>
      <c r="X332" s="160"/>
      <c r="Y332" s="160" t="s">
        <v>157</v>
      </c>
      <c r="Z332" s="150"/>
      <c r="AA332" s="150"/>
      <c r="AB332" s="150"/>
      <c r="AC332" s="150"/>
      <c r="AD332" s="150"/>
      <c r="AE332" s="150"/>
      <c r="AF332" s="150"/>
      <c r="AG332" s="150" t="s">
        <v>158</v>
      </c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0"/>
      <c r="AX332" s="150"/>
      <c r="AY332" s="150"/>
      <c r="AZ332" s="150"/>
      <c r="BA332" s="150"/>
      <c r="BB332" s="150"/>
      <c r="BC332" s="150"/>
      <c r="BD332" s="150"/>
      <c r="BE332" s="150"/>
      <c r="BF332" s="150"/>
      <c r="BG332" s="150"/>
      <c r="BH332" s="150"/>
    </row>
    <row r="333" spans="1:60" outlineLevel="2" x14ac:dyDescent="0.2">
      <c r="A333" s="157"/>
      <c r="B333" s="158"/>
      <c r="C333" s="253" t="s">
        <v>615</v>
      </c>
      <c r="D333" s="254"/>
      <c r="E333" s="254"/>
      <c r="F333" s="254"/>
      <c r="G333" s="254"/>
      <c r="H333" s="160"/>
      <c r="I333" s="160"/>
      <c r="J333" s="160"/>
      <c r="K333" s="160"/>
      <c r="L333" s="160"/>
      <c r="M333" s="160"/>
      <c r="N333" s="159"/>
      <c r="O333" s="159"/>
      <c r="P333" s="159"/>
      <c r="Q333" s="159"/>
      <c r="R333" s="160"/>
      <c r="S333" s="160"/>
      <c r="T333" s="160"/>
      <c r="U333" s="160"/>
      <c r="V333" s="160"/>
      <c r="W333" s="160"/>
      <c r="X333" s="160"/>
      <c r="Y333" s="160"/>
      <c r="Z333" s="150"/>
      <c r="AA333" s="150"/>
      <c r="AB333" s="150"/>
      <c r="AC333" s="150"/>
      <c r="AD333" s="150"/>
      <c r="AE333" s="150"/>
      <c r="AF333" s="150"/>
      <c r="AG333" s="150" t="s">
        <v>162</v>
      </c>
      <c r="AH333" s="150"/>
      <c r="AI333" s="150"/>
      <c r="AJ333" s="150"/>
      <c r="AK333" s="150"/>
      <c r="AL333" s="150"/>
      <c r="AM333" s="150"/>
      <c r="AN333" s="150"/>
      <c r="AO333" s="150"/>
      <c r="AP333" s="150"/>
      <c r="AQ333" s="150"/>
      <c r="AR333" s="150"/>
      <c r="AS333" s="150"/>
      <c r="AT333" s="150"/>
      <c r="AU333" s="150"/>
      <c r="AV333" s="150"/>
      <c r="AW333" s="150"/>
      <c r="AX333" s="150"/>
      <c r="AY333" s="150"/>
      <c r="AZ333" s="150"/>
      <c r="BA333" s="150"/>
      <c r="BB333" s="150"/>
      <c r="BC333" s="150"/>
      <c r="BD333" s="150"/>
      <c r="BE333" s="150"/>
      <c r="BF333" s="150"/>
      <c r="BG333" s="150"/>
      <c r="BH333" s="150"/>
    </row>
    <row r="334" spans="1:60" outlineLevel="1" x14ac:dyDescent="0.2">
      <c r="A334" s="181">
        <v>179</v>
      </c>
      <c r="B334" s="182" t="s">
        <v>616</v>
      </c>
      <c r="C334" s="192" t="s">
        <v>617</v>
      </c>
      <c r="D334" s="183" t="s">
        <v>263</v>
      </c>
      <c r="E334" s="184">
        <v>0.1898</v>
      </c>
      <c r="F334" s="185"/>
      <c r="G334" s="186">
        <f>ROUND(E334*F334,2)</f>
        <v>0</v>
      </c>
      <c r="H334" s="185"/>
      <c r="I334" s="186">
        <f>ROUND(E334*H334,2)</f>
        <v>0</v>
      </c>
      <c r="J334" s="185"/>
      <c r="K334" s="186">
        <f>ROUND(E334*J334,2)</f>
        <v>0</v>
      </c>
      <c r="L334" s="186">
        <v>15</v>
      </c>
      <c r="M334" s="186">
        <f>G334*(1+L334/100)</f>
        <v>0</v>
      </c>
      <c r="N334" s="184">
        <v>0</v>
      </c>
      <c r="O334" s="184">
        <f>ROUND(E334*N334,2)</f>
        <v>0</v>
      </c>
      <c r="P334" s="184">
        <v>0</v>
      </c>
      <c r="Q334" s="184">
        <f>ROUND(E334*P334,2)</f>
        <v>0</v>
      </c>
      <c r="R334" s="186" t="s">
        <v>392</v>
      </c>
      <c r="S334" s="186" t="s">
        <v>156</v>
      </c>
      <c r="T334" s="187" t="s">
        <v>156</v>
      </c>
      <c r="U334" s="160">
        <v>4.0430000000000001</v>
      </c>
      <c r="V334" s="160">
        <f>ROUND(E334*U334,2)</f>
        <v>0.77</v>
      </c>
      <c r="W334" s="160"/>
      <c r="X334" s="160"/>
      <c r="Y334" s="160" t="s">
        <v>157</v>
      </c>
      <c r="Z334" s="150"/>
      <c r="AA334" s="150"/>
      <c r="AB334" s="150"/>
      <c r="AC334" s="150"/>
      <c r="AD334" s="150"/>
      <c r="AE334" s="150"/>
      <c r="AF334" s="150"/>
      <c r="AG334" s="150" t="s">
        <v>283</v>
      </c>
      <c r="AH334" s="150"/>
      <c r="AI334" s="150"/>
      <c r="AJ334" s="150"/>
      <c r="AK334" s="150"/>
      <c r="AL334" s="150"/>
      <c r="AM334" s="150"/>
      <c r="AN334" s="150"/>
      <c r="AO334" s="150"/>
      <c r="AP334" s="150"/>
      <c r="AQ334" s="150"/>
      <c r="AR334" s="150"/>
      <c r="AS334" s="150"/>
      <c r="AT334" s="150"/>
      <c r="AU334" s="150"/>
      <c r="AV334" s="150"/>
      <c r="AW334" s="150"/>
      <c r="AX334" s="150"/>
      <c r="AY334" s="150"/>
      <c r="AZ334" s="150"/>
      <c r="BA334" s="150"/>
      <c r="BB334" s="150"/>
      <c r="BC334" s="150"/>
      <c r="BD334" s="150"/>
      <c r="BE334" s="150"/>
      <c r="BF334" s="150"/>
      <c r="BG334" s="150"/>
      <c r="BH334" s="150"/>
    </row>
    <row r="335" spans="1:60" ht="22.5" outlineLevel="1" x14ac:dyDescent="0.2">
      <c r="A335" s="181">
        <v>180</v>
      </c>
      <c r="B335" s="182" t="s">
        <v>618</v>
      </c>
      <c r="C335" s="192" t="s">
        <v>619</v>
      </c>
      <c r="D335" s="183" t="s">
        <v>263</v>
      </c>
      <c r="E335" s="184">
        <v>0.1898</v>
      </c>
      <c r="F335" s="185"/>
      <c r="G335" s="186">
        <f>ROUND(E335*F335,2)</f>
        <v>0</v>
      </c>
      <c r="H335" s="185"/>
      <c r="I335" s="186">
        <f>ROUND(E335*H335,2)</f>
        <v>0</v>
      </c>
      <c r="J335" s="185"/>
      <c r="K335" s="186">
        <f>ROUND(E335*J335,2)</f>
        <v>0</v>
      </c>
      <c r="L335" s="186">
        <v>15</v>
      </c>
      <c r="M335" s="186">
        <f>G335*(1+L335/100)</f>
        <v>0</v>
      </c>
      <c r="N335" s="184">
        <v>0</v>
      </c>
      <c r="O335" s="184">
        <f>ROUND(E335*N335,2)</f>
        <v>0</v>
      </c>
      <c r="P335" s="184">
        <v>0</v>
      </c>
      <c r="Q335" s="184">
        <f>ROUND(E335*P335,2)</f>
        <v>0</v>
      </c>
      <c r="R335" s="186" t="s">
        <v>392</v>
      </c>
      <c r="S335" s="186" t="s">
        <v>156</v>
      </c>
      <c r="T335" s="187" t="s">
        <v>156</v>
      </c>
      <c r="U335" s="160">
        <v>0.48899999999999999</v>
      </c>
      <c r="V335" s="160">
        <f>ROUND(E335*U335,2)</f>
        <v>0.09</v>
      </c>
      <c r="W335" s="160"/>
      <c r="X335" s="160"/>
      <c r="Y335" s="160" t="s">
        <v>157</v>
      </c>
      <c r="Z335" s="150"/>
      <c r="AA335" s="150"/>
      <c r="AB335" s="150"/>
      <c r="AC335" s="150"/>
      <c r="AD335" s="150"/>
      <c r="AE335" s="150"/>
      <c r="AF335" s="150"/>
      <c r="AG335" s="150" t="s">
        <v>283</v>
      </c>
      <c r="AH335" s="150"/>
      <c r="AI335" s="150"/>
      <c r="AJ335" s="150"/>
      <c r="AK335" s="150"/>
      <c r="AL335" s="150"/>
      <c r="AM335" s="150"/>
      <c r="AN335" s="150"/>
      <c r="AO335" s="150"/>
      <c r="AP335" s="150"/>
      <c r="AQ335" s="150"/>
      <c r="AR335" s="150"/>
      <c r="AS335" s="150"/>
      <c r="AT335" s="150"/>
      <c r="AU335" s="150"/>
      <c r="AV335" s="150"/>
      <c r="AW335" s="150"/>
      <c r="AX335" s="150"/>
      <c r="AY335" s="150"/>
      <c r="AZ335" s="150"/>
      <c r="BA335" s="150"/>
      <c r="BB335" s="150"/>
      <c r="BC335" s="150"/>
      <c r="BD335" s="150"/>
      <c r="BE335" s="150"/>
      <c r="BF335" s="150"/>
      <c r="BG335" s="150"/>
      <c r="BH335" s="150"/>
    </row>
    <row r="336" spans="1:60" ht="22.5" outlineLevel="1" x14ac:dyDescent="0.2">
      <c r="A336" s="181">
        <v>181</v>
      </c>
      <c r="B336" s="182" t="s">
        <v>620</v>
      </c>
      <c r="C336" s="192" t="s">
        <v>621</v>
      </c>
      <c r="D336" s="183" t="s">
        <v>263</v>
      </c>
      <c r="E336" s="184">
        <v>0.1898</v>
      </c>
      <c r="F336" s="185"/>
      <c r="G336" s="186">
        <f>ROUND(E336*F336,2)</f>
        <v>0</v>
      </c>
      <c r="H336" s="185"/>
      <c r="I336" s="186">
        <f>ROUND(E336*H336,2)</f>
        <v>0</v>
      </c>
      <c r="J336" s="185"/>
      <c r="K336" s="186">
        <f>ROUND(E336*J336,2)</f>
        <v>0</v>
      </c>
      <c r="L336" s="186">
        <v>15</v>
      </c>
      <c r="M336" s="186">
        <f>G336*(1+L336/100)</f>
        <v>0</v>
      </c>
      <c r="N336" s="184">
        <v>0</v>
      </c>
      <c r="O336" s="184">
        <f>ROUND(E336*N336,2)</f>
        <v>0</v>
      </c>
      <c r="P336" s="184">
        <v>0</v>
      </c>
      <c r="Q336" s="184">
        <f>ROUND(E336*P336,2)</f>
        <v>0</v>
      </c>
      <c r="R336" s="186" t="s">
        <v>392</v>
      </c>
      <c r="S336" s="186" t="s">
        <v>156</v>
      </c>
      <c r="T336" s="187" t="s">
        <v>156</v>
      </c>
      <c r="U336" s="160">
        <v>0</v>
      </c>
      <c r="V336" s="160">
        <f>ROUND(E336*U336,2)</f>
        <v>0</v>
      </c>
      <c r="W336" s="160"/>
      <c r="X336" s="160"/>
      <c r="Y336" s="160" t="s">
        <v>157</v>
      </c>
      <c r="Z336" s="150"/>
      <c r="AA336" s="150"/>
      <c r="AB336" s="150"/>
      <c r="AC336" s="150"/>
      <c r="AD336" s="150"/>
      <c r="AE336" s="150"/>
      <c r="AF336" s="150"/>
      <c r="AG336" s="150" t="s">
        <v>283</v>
      </c>
      <c r="AH336" s="150"/>
      <c r="AI336" s="150"/>
      <c r="AJ336" s="150"/>
      <c r="AK336" s="150"/>
      <c r="AL336" s="150"/>
      <c r="AM336" s="150"/>
      <c r="AN336" s="150"/>
      <c r="AO336" s="150"/>
      <c r="AP336" s="150"/>
      <c r="AQ336" s="150"/>
      <c r="AR336" s="150"/>
      <c r="AS336" s="150"/>
      <c r="AT336" s="150"/>
      <c r="AU336" s="150"/>
      <c r="AV336" s="150"/>
      <c r="AW336" s="150"/>
      <c r="AX336" s="150"/>
      <c r="AY336" s="150"/>
      <c r="AZ336" s="150"/>
      <c r="BA336" s="150"/>
      <c r="BB336" s="150"/>
      <c r="BC336" s="150"/>
      <c r="BD336" s="150"/>
      <c r="BE336" s="150"/>
      <c r="BF336" s="150"/>
      <c r="BG336" s="150"/>
      <c r="BH336" s="150"/>
    </row>
    <row r="337" spans="1:60" x14ac:dyDescent="0.2">
      <c r="A337" s="166" t="s">
        <v>150</v>
      </c>
      <c r="B337" s="167" t="s">
        <v>104</v>
      </c>
      <c r="C337" s="188" t="s">
        <v>105</v>
      </c>
      <c r="D337" s="168"/>
      <c r="E337" s="169"/>
      <c r="F337" s="170"/>
      <c r="G337" s="170">
        <f>SUMIF(AG338:AG358,"&lt;&gt;NOR",G338:G358)</f>
        <v>0</v>
      </c>
      <c r="H337" s="170"/>
      <c r="I337" s="170">
        <f>SUM(I338:I358)</f>
        <v>0</v>
      </c>
      <c r="J337" s="170"/>
      <c r="K337" s="170">
        <f>SUM(K338:K358)</f>
        <v>0</v>
      </c>
      <c r="L337" s="170"/>
      <c r="M337" s="170">
        <f>SUM(M338:M358)</f>
        <v>0</v>
      </c>
      <c r="N337" s="169"/>
      <c r="O337" s="169">
        <f>SUM(O338:O358)</f>
        <v>0.26</v>
      </c>
      <c r="P337" s="169"/>
      <c r="Q337" s="169">
        <f>SUM(Q338:Q358)</f>
        <v>0</v>
      </c>
      <c r="R337" s="170"/>
      <c r="S337" s="170"/>
      <c r="T337" s="171"/>
      <c r="U337" s="165"/>
      <c r="V337" s="165">
        <f>SUM(V338:V358)</f>
        <v>42.489999999999995</v>
      </c>
      <c r="W337" s="165"/>
      <c r="X337" s="165"/>
      <c r="Y337" s="165"/>
      <c r="AG337" t="s">
        <v>151</v>
      </c>
    </row>
    <row r="338" spans="1:60" outlineLevel="1" x14ac:dyDescent="0.2">
      <c r="A338" s="173">
        <v>182</v>
      </c>
      <c r="B338" s="174" t="s">
        <v>622</v>
      </c>
      <c r="C338" s="189" t="s">
        <v>588</v>
      </c>
      <c r="D338" s="175" t="s">
        <v>332</v>
      </c>
      <c r="E338" s="176">
        <v>4</v>
      </c>
      <c r="F338" s="177"/>
      <c r="G338" s="178">
        <f>ROUND(E338*F338,2)</f>
        <v>0</v>
      </c>
      <c r="H338" s="177"/>
      <c r="I338" s="178">
        <f>ROUND(E338*H338,2)</f>
        <v>0</v>
      </c>
      <c r="J338" s="177"/>
      <c r="K338" s="178">
        <f>ROUND(E338*J338,2)</f>
        <v>0</v>
      </c>
      <c r="L338" s="178">
        <v>15</v>
      </c>
      <c r="M338" s="178">
        <f>G338*(1+L338/100)</f>
        <v>0</v>
      </c>
      <c r="N338" s="176">
        <v>0</v>
      </c>
      <c r="O338" s="176">
        <f>ROUND(E338*N338,2)</f>
        <v>0</v>
      </c>
      <c r="P338" s="176">
        <v>0</v>
      </c>
      <c r="Q338" s="176">
        <f>ROUND(E338*P338,2)</f>
        <v>0</v>
      </c>
      <c r="R338" s="178"/>
      <c r="S338" s="178" t="s">
        <v>259</v>
      </c>
      <c r="T338" s="179" t="s">
        <v>276</v>
      </c>
      <c r="U338" s="160">
        <v>1</v>
      </c>
      <c r="V338" s="160">
        <f>ROUND(E338*U338,2)</f>
        <v>4</v>
      </c>
      <c r="W338" s="160"/>
      <c r="X338" s="160"/>
      <c r="Y338" s="160" t="s">
        <v>157</v>
      </c>
      <c r="Z338" s="150"/>
      <c r="AA338" s="150"/>
      <c r="AB338" s="150"/>
      <c r="AC338" s="150"/>
      <c r="AD338" s="150"/>
      <c r="AE338" s="150"/>
      <c r="AF338" s="150"/>
      <c r="AG338" s="150" t="s">
        <v>158</v>
      </c>
      <c r="AH338" s="150"/>
      <c r="AI338" s="150"/>
      <c r="AJ338" s="150"/>
      <c r="AK338" s="150"/>
      <c r="AL338" s="150"/>
      <c r="AM338" s="150"/>
      <c r="AN338" s="150"/>
      <c r="AO338" s="150"/>
      <c r="AP338" s="150"/>
      <c r="AQ338" s="150"/>
      <c r="AR338" s="150"/>
      <c r="AS338" s="150"/>
      <c r="AT338" s="150"/>
      <c r="AU338" s="150"/>
      <c r="AV338" s="150"/>
      <c r="AW338" s="150"/>
      <c r="AX338" s="150"/>
      <c r="AY338" s="150"/>
      <c r="AZ338" s="150"/>
      <c r="BA338" s="150"/>
      <c r="BB338" s="150"/>
      <c r="BC338" s="150"/>
      <c r="BD338" s="150"/>
      <c r="BE338" s="150"/>
      <c r="BF338" s="150"/>
      <c r="BG338" s="150"/>
      <c r="BH338" s="150"/>
    </row>
    <row r="339" spans="1:60" outlineLevel="2" x14ac:dyDescent="0.2">
      <c r="A339" s="157"/>
      <c r="B339" s="158"/>
      <c r="C339" s="253" t="s">
        <v>623</v>
      </c>
      <c r="D339" s="254"/>
      <c r="E339" s="254"/>
      <c r="F339" s="254"/>
      <c r="G339" s="254"/>
      <c r="H339" s="160"/>
      <c r="I339" s="160"/>
      <c r="J339" s="160"/>
      <c r="K339" s="160"/>
      <c r="L339" s="160"/>
      <c r="M339" s="160"/>
      <c r="N339" s="159"/>
      <c r="O339" s="159"/>
      <c r="P339" s="159"/>
      <c r="Q339" s="159"/>
      <c r="R339" s="160"/>
      <c r="S339" s="160"/>
      <c r="T339" s="160"/>
      <c r="U339" s="160"/>
      <c r="V339" s="160"/>
      <c r="W339" s="160"/>
      <c r="X339" s="160"/>
      <c r="Y339" s="160"/>
      <c r="Z339" s="150"/>
      <c r="AA339" s="150"/>
      <c r="AB339" s="150"/>
      <c r="AC339" s="150"/>
      <c r="AD339" s="150"/>
      <c r="AE339" s="150"/>
      <c r="AF339" s="150"/>
      <c r="AG339" s="150" t="s">
        <v>162</v>
      </c>
      <c r="AH339" s="150"/>
      <c r="AI339" s="150"/>
      <c r="AJ339" s="150"/>
      <c r="AK339" s="150"/>
      <c r="AL339" s="150"/>
      <c r="AM339" s="150"/>
      <c r="AN339" s="150"/>
      <c r="AO339" s="150"/>
      <c r="AP339" s="150"/>
      <c r="AQ339" s="150"/>
      <c r="AR339" s="150"/>
      <c r="AS339" s="150"/>
      <c r="AT339" s="150"/>
      <c r="AU339" s="150"/>
      <c r="AV339" s="150"/>
      <c r="AW339" s="150"/>
      <c r="AX339" s="150"/>
      <c r="AY339" s="150"/>
      <c r="AZ339" s="150"/>
      <c r="BA339" s="150"/>
      <c r="BB339" s="150"/>
      <c r="BC339" s="150"/>
      <c r="BD339" s="150"/>
      <c r="BE339" s="150"/>
      <c r="BF339" s="150"/>
      <c r="BG339" s="150"/>
      <c r="BH339" s="150"/>
    </row>
    <row r="340" spans="1:60" ht="22.5" outlineLevel="1" x14ac:dyDescent="0.2">
      <c r="A340" s="181">
        <v>183</v>
      </c>
      <c r="B340" s="182" t="s">
        <v>624</v>
      </c>
      <c r="C340" s="192" t="s">
        <v>625</v>
      </c>
      <c r="D340" s="183" t="s">
        <v>263</v>
      </c>
      <c r="E340" s="184">
        <v>0.18</v>
      </c>
      <c r="F340" s="185"/>
      <c r="G340" s="186">
        <f t="shared" ref="G340:G350" si="21">ROUND(E340*F340,2)</f>
        <v>0</v>
      </c>
      <c r="H340" s="185"/>
      <c r="I340" s="186">
        <f t="shared" ref="I340:I350" si="22">ROUND(E340*H340,2)</f>
        <v>0</v>
      </c>
      <c r="J340" s="185"/>
      <c r="K340" s="186">
        <f t="shared" ref="K340:K350" si="23">ROUND(E340*J340,2)</f>
        <v>0</v>
      </c>
      <c r="L340" s="186">
        <v>15</v>
      </c>
      <c r="M340" s="186">
        <f t="shared" ref="M340:M350" si="24">G340*(1+L340/100)</f>
        <v>0</v>
      </c>
      <c r="N340" s="184">
        <v>0</v>
      </c>
      <c r="O340" s="184">
        <f t="shared" ref="O340:O350" si="25">ROUND(E340*N340,2)</f>
        <v>0</v>
      </c>
      <c r="P340" s="184">
        <v>0</v>
      </c>
      <c r="Q340" s="184">
        <f t="shared" ref="Q340:Q350" si="26">ROUND(E340*P340,2)</f>
        <v>0</v>
      </c>
      <c r="R340" s="186" t="s">
        <v>392</v>
      </c>
      <c r="S340" s="186" t="s">
        <v>156</v>
      </c>
      <c r="T340" s="187" t="s">
        <v>156</v>
      </c>
      <c r="U340" s="160">
        <v>3.5630000000000002</v>
      </c>
      <c r="V340" s="160">
        <f t="shared" ref="V340:V350" si="27">ROUND(E340*U340,2)</f>
        <v>0.64</v>
      </c>
      <c r="W340" s="160"/>
      <c r="X340" s="160"/>
      <c r="Y340" s="160" t="s">
        <v>157</v>
      </c>
      <c r="Z340" s="150"/>
      <c r="AA340" s="150"/>
      <c r="AB340" s="150"/>
      <c r="AC340" s="150"/>
      <c r="AD340" s="150"/>
      <c r="AE340" s="150"/>
      <c r="AF340" s="150"/>
      <c r="AG340" s="150" t="s">
        <v>158</v>
      </c>
      <c r="AH340" s="150"/>
      <c r="AI340" s="150"/>
      <c r="AJ340" s="150"/>
      <c r="AK340" s="150"/>
      <c r="AL340" s="150"/>
      <c r="AM340" s="150"/>
      <c r="AN340" s="150"/>
      <c r="AO340" s="150"/>
      <c r="AP340" s="150"/>
      <c r="AQ340" s="150"/>
      <c r="AR340" s="150"/>
      <c r="AS340" s="150"/>
      <c r="AT340" s="150"/>
      <c r="AU340" s="150"/>
      <c r="AV340" s="150"/>
      <c r="AW340" s="150"/>
      <c r="AX340" s="150"/>
      <c r="AY340" s="150"/>
      <c r="AZ340" s="150"/>
      <c r="BA340" s="150"/>
      <c r="BB340" s="150"/>
      <c r="BC340" s="150"/>
      <c r="BD340" s="150"/>
      <c r="BE340" s="150"/>
      <c r="BF340" s="150"/>
      <c r="BG340" s="150"/>
      <c r="BH340" s="150"/>
    </row>
    <row r="341" spans="1:60" ht="22.5" outlineLevel="1" x14ac:dyDescent="0.2">
      <c r="A341" s="181">
        <v>184</v>
      </c>
      <c r="B341" s="182" t="s">
        <v>626</v>
      </c>
      <c r="C341" s="192" t="s">
        <v>627</v>
      </c>
      <c r="D341" s="183" t="s">
        <v>192</v>
      </c>
      <c r="E341" s="184">
        <v>4</v>
      </c>
      <c r="F341" s="185"/>
      <c r="G341" s="186">
        <f t="shared" si="21"/>
        <v>0</v>
      </c>
      <c r="H341" s="185"/>
      <c r="I341" s="186">
        <f t="shared" si="22"/>
        <v>0</v>
      </c>
      <c r="J341" s="185"/>
      <c r="K341" s="186">
        <f t="shared" si="23"/>
        <v>0</v>
      </c>
      <c r="L341" s="186">
        <v>15</v>
      </c>
      <c r="M341" s="186">
        <f t="shared" si="24"/>
        <v>0</v>
      </c>
      <c r="N341" s="184">
        <v>7.8499999999999993E-3</v>
      </c>
      <c r="O341" s="184">
        <f t="shared" si="25"/>
        <v>0.03</v>
      </c>
      <c r="P341" s="184">
        <v>0</v>
      </c>
      <c r="Q341" s="184">
        <f t="shared" si="26"/>
        <v>0</v>
      </c>
      <c r="R341" s="186" t="s">
        <v>392</v>
      </c>
      <c r="S341" s="186" t="s">
        <v>156</v>
      </c>
      <c r="T341" s="187" t="s">
        <v>156</v>
      </c>
      <c r="U341" s="160">
        <v>0.7</v>
      </c>
      <c r="V341" s="160">
        <f t="shared" si="27"/>
        <v>2.8</v>
      </c>
      <c r="W341" s="160"/>
      <c r="X341" s="160"/>
      <c r="Y341" s="160" t="s">
        <v>157</v>
      </c>
      <c r="Z341" s="150"/>
      <c r="AA341" s="150"/>
      <c r="AB341" s="150"/>
      <c r="AC341" s="150"/>
      <c r="AD341" s="150"/>
      <c r="AE341" s="150"/>
      <c r="AF341" s="150"/>
      <c r="AG341" s="150" t="s">
        <v>158</v>
      </c>
      <c r="AH341" s="150"/>
      <c r="AI341" s="150"/>
      <c r="AJ341" s="150"/>
      <c r="AK341" s="150"/>
      <c r="AL341" s="150"/>
      <c r="AM341" s="150"/>
      <c r="AN341" s="150"/>
      <c r="AO341" s="150"/>
      <c r="AP341" s="150"/>
      <c r="AQ341" s="150"/>
      <c r="AR341" s="150"/>
      <c r="AS341" s="150"/>
      <c r="AT341" s="150"/>
      <c r="AU341" s="150"/>
      <c r="AV341" s="150"/>
      <c r="AW341" s="150"/>
      <c r="AX341" s="150"/>
      <c r="AY341" s="150"/>
      <c r="AZ341" s="150"/>
      <c r="BA341" s="150"/>
      <c r="BB341" s="150"/>
      <c r="BC341" s="150"/>
      <c r="BD341" s="150"/>
      <c r="BE341" s="150"/>
      <c r="BF341" s="150"/>
      <c r="BG341" s="150"/>
      <c r="BH341" s="150"/>
    </row>
    <row r="342" spans="1:60" ht="22.5" outlineLevel="1" x14ac:dyDescent="0.2">
      <c r="A342" s="181">
        <v>185</v>
      </c>
      <c r="B342" s="182" t="s">
        <v>628</v>
      </c>
      <c r="C342" s="192" t="s">
        <v>629</v>
      </c>
      <c r="D342" s="183" t="s">
        <v>192</v>
      </c>
      <c r="E342" s="184">
        <v>14</v>
      </c>
      <c r="F342" s="185"/>
      <c r="G342" s="186">
        <f t="shared" si="21"/>
        <v>0</v>
      </c>
      <c r="H342" s="185"/>
      <c r="I342" s="186">
        <f t="shared" si="22"/>
        <v>0</v>
      </c>
      <c r="J342" s="185"/>
      <c r="K342" s="186">
        <f t="shared" si="23"/>
        <v>0</v>
      </c>
      <c r="L342" s="186">
        <v>15</v>
      </c>
      <c r="M342" s="186">
        <f t="shared" si="24"/>
        <v>0</v>
      </c>
      <c r="N342" s="184">
        <v>8.2699999999999996E-3</v>
      </c>
      <c r="O342" s="184">
        <f t="shared" si="25"/>
        <v>0.12</v>
      </c>
      <c r="P342" s="184">
        <v>0</v>
      </c>
      <c r="Q342" s="184">
        <f t="shared" si="26"/>
        <v>0</v>
      </c>
      <c r="R342" s="186" t="s">
        <v>392</v>
      </c>
      <c r="S342" s="186" t="s">
        <v>156</v>
      </c>
      <c r="T342" s="187" t="s">
        <v>156</v>
      </c>
      <c r="U342" s="160">
        <v>0.73499999999999999</v>
      </c>
      <c r="V342" s="160">
        <f t="shared" si="27"/>
        <v>10.29</v>
      </c>
      <c r="W342" s="160"/>
      <c r="X342" s="160"/>
      <c r="Y342" s="160" t="s">
        <v>157</v>
      </c>
      <c r="Z342" s="150"/>
      <c r="AA342" s="150"/>
      <c r="AB342" s="150"/>
      <c r="AC342" s="150"/>
      <c r="AD342" s="150"/>
      <c r="AE342" s="150"/>
      <c r="AF342" s="150"/>
      <c r="AG342" s="150" t="s">
        <v>158</v>
      </c>
      <c r="AH342" s="150"/>
      <c r="AI342" s="150"/>
      <c r="AJ342" s="150"/>
      <c r="AK342" s="150"/>
      <c r="AL342" s="150"/>
      <c r="AM342" s="150"/>
      <c r="AN342" s="150"/>
      <c r="AO342" s="150"/>
      <c r="AP342" s="150"/>
      <c r="AQ342" s="150"/>
      <c r="AR342" s="150"/>
      <c r="AS342" s="150"/>
      <c r="AT342" s="150"/>
      <c r="AU342" s="150"/>
      <c r="AV342" s="150"/>
      <c r="AW342" s="150"/>
      <c r="AX342" s="150"/>
      <c r="AY342" s="150"/>
      <c r="AZ342" s="150"/>
      <c r="BA342" s="150"/>
      <c r="BB342" s="150"/>
      <c r="BC342" s="150"/>
      <c r="BD342" s="150"/>
      <c r="BE342" s="150"/>
      <c r="BF342" s="150"/>
      <c r="BG342" s="150"/>
      <c r="BH342" s="150"/>
    </row>
    <row r="343" spans="1:60" ht="22.5" outlineLevel="1" x14ac:dyDescent="0.2">
      <c r="A343" s="181">
        <v>186</v>
      </c>
      <c r="B343" s="182" t="s">
        <v>630</v>
      </c>
      <c r="C343" s="192" t="s">
        <v>631</v>
      </c>
      <c r="D343" s="183" t="s">
        <v>192</v>
      </c>
      <c r="E343" s="184">
        <v>6</v>
      </c>
      <c r="F343" s="185"/>
      <c r="G343" s="186">
        <f t="shared" si="21"/>
        <v>0</v>
      </c>
      <c r="H343" s="185"/>
      <c r="I343" s="186">
        <f t="shared" si="22"/>
        <v>0</v>
      </c>
      <c r="J343" s="185"/>
      <c r="K343" s="186">
        <f t="shared" si="23"/>
        <v>0</v>
      </c>
      <c r="L343" s="186">
        <v>15</v>
      </c>
      <c r="M343" s="186">
        <f t="shared" si="24"/>
        <v>0</v>
      </c>
      <c r="N343" s="184">
        <v>1.0120000000000001E-2</v>
      </c>
      <c r="O343" s="184">
        <f t="shared" si="25"/>
        <v>0.06</v>
      </c>
      <c r="P343" s="184">
        <v>0</v>
      </c>
      <c r="Q343" s="184">
        <f t="shared" si="26"/>
        <v>0</v>
      </c>
      <c r="R343" s="186" t="s">
        <v>392</v>
      </c>
      <c r="S343" s="186" t="s">
        <v>156</v>
      </c>
      <c r="T343" s="187" t="s">
        <v>156</v>
      </c>
      <c r="U343" s="160">
        <v>0.82799999999999996</v>
      </c>
      <c r="V343" s="160">
        <f t="shared" si="27"/>
        <v>4.97</v>
      </c>
      <c r="W343" s="160"/>
      <c r="X343" s="160"/>
      <c r="Y343" s="160" t="s">
        <v>157</v>
      </c>
      <c r="Z343" s="150"/>
      <c r="AA343" s="150"/>
      <c r="AB343" s="150"/>
      <c r="AC343" s="150"/>
      <c r="AD343" s="150"/>
      <c r="AE343" s="150"/>
      <c r="AF343" s="150"/>
      <c r="AG343" s="150" t="s">
        <v>158</v>
      </c>
      <c r="AH343" s="150"/>
      <c r="AI343" s="150"/>
      <c r="AJ343" s="150"/>
      <c r="AK343" s="150"/>
      <c r="AL343" s="150"/>
      <c r="AM343" s="150"/>
      <c r="AN343" s="150"/>
      <c r="AO343" s="150"/>
      <c r="AP343" s="150"/>
      <c r="AQ343" s="150"/>
      <c r="AR343" s="150"/>
      <c r="AS343" s="150"/>
      <c r="AT343" s="150"/>
      <c r="AU343" s="150"/>
      <c r="AV343" s="150"/>
      <c r="AW343" s="150"/>
      <c r="AX343" s="150"/>
      <c r="AY343" s="150"/>
      <c r="AZ343" s="150"/>
      <c r="BA343" s="150"/>
      <c r="BB343" s="150"/>
      <c r="BC343" s="150"/>
      <c r="BD343" s="150"/>
      <c r="BE343" s="150"/>
      <c r="BF343" s="150"/>
      <c r="BG343" s="150"/>
      <c r="BH343" s="150"/>
    </row>
    <row r="344" spans="1:60" ht="22.5" outlineLevel="1" x14ac:dyDescent="0.2">
      <c r="A344" s="181">
        <v>187</v>
      </c>
      <c r="B344" s="182" t="s">
        <v>632</v>
      </c>
      <c r="C344" s="192" t="s">
        <v>633</v>
      </c>
      <c r="D344" s="183" t="s">
        <v>154</v>
      </c>
      <c r="E344" s="184">
        <v>4</v>
      </c>
      <c r="F344" s="185"/>
      <c r="G344" s="186">
        <f t="shared" si="21"/>
        <v>0</v>
      </c>
      <c r="H344" s="185"/>
      <c r="I344" s="186">
        <f t="shared" si="22"/>
        <v>0</v>
      </c>
      <c r="J344" s="185"/>
      <c r="K344" s="186">
        <f t="shared" si="23"/>
        <v>0</v>
      </c>
      <c r="L344" s="186">
        <v>15</v>
      </c>
      <c r="M344" s="186">
        <f t="shared" si="24"/>
        <v>0</v>
      </c>
      <c r="N344" s="184">
        <v>9.3000000000000005E-4</v>
      </c>
      <c r="O344" s="184">
        <f t="shared" si="25"/>
        <v>0</v>
      </c>
      <c r="P344" s="184">
        <v>0</v>
      </c>
      <c r="Q344" s="184">
        <f t="shared" si="26"/>
        <v>0</v>
      </c>
      <c r="R344" s="186" t="s">
        <v>392</v>
      </c>
      <c r="S344" s="186" t="s">
        <v>156</v>
      </c>
      <c r="T344" s="187" t="s">
        <v>156</v>
      </c>
      <c r="U344" s="160">
        <v>0.47399999999999998</v>
      </c>
      <c r="V344" s="160">
        <f t="shared" si="27"/>
        <v>1.9</v>
      </c>
      <c r="W344" s="160"/>
      <c r="X344" s="160"/>
      <c r="Y344" s="160" t="s">
        <v>157</v>
      </c>
      <c r="Z344" s="150"/>
      <c r="AA344" s="150"/>
      <c r="AB344" s="150"/>
      <c r="AC344" s="150"/>
      <c r="AD344" s="150"/>
      <c r="AE344" s="150"/>
      <c r="AF344" s="150"/>
      <c r="AG344" s="150" t="s">
        <v>158</v>
      </c>
      <c r="AH344" s="150"/>
      <c r="AI344" s="150"/>
      <c r="AJ344" s="150"/>
      <c r="AK344" s="150"/>
      <c r="AL344" s="150"/>
      <c r="AM344" s="150"/>
      <c r="AN344" s="150"/>
      <c r="AO344" s="150"/>
      <c r="AP344" s="150"/>
      <c r="AQ344" s="150"/>
      <c r="AR344" s="150"/>
      <c r="AS344" s="150"/>
      <c r="AT344" s="150"/>
      <c r="AU344" s="150"/>
      <c r="AV344" s="150"/>
      <c r="AW344" s="150"/>
      <c r="AX344" s="150"/>
      <c r="AY344" s="150"/>
      <c r="AZ344" s="150"/>
      <c r="BA344" s="150"/>
      <c r="BB344" s="150"/>
      <c r="BC344" s="150"/>
      <c r="BD344" s="150"/>
      <c r="BE344" s="150"/>
      <c r="BF344" s="150"/>
      <c r="BG344" s="150"/>
      <c r="BH344" s="150"/>
    </row>
    <row r="345" spans="1:60" ht="22.5" outlineLevel="1" x14ac:dyDescent="0.2">
      <c r="A345" s="181">
        <v>188</v>
      </c>
      <c r="B345" s="182" t="s">
        <v>634</v>
      </c>
      <c r="C345" s="192" t="s">
        <v>635</v>
      </c>
      <c r="D345" s="183" t="s">
        <v>154</v>
      </c>
      <c r="E345" s="184">
        <v>2</v>
      </c>
      <c r="F345" s="185"/>
      <c r="G345" s="186">
        <f t="shared" si="21"/>
        <v>0</v>
      </c>
      <c r="H345" s="185"/>
      <c r="I345" s="186">
        <f t="shared" si="22"/>
        <v>0</v>
      </c>
      <c r="J345" s="185"/>
      <c r="K345" s="186">
        <f t="shared" si="23"/>
        <v>0</v>
      </c>
      <c r="L345" s="186">
        <v>15</v>
      </c>
      <c r="M345" s="186">
        <f t="shared" si="24"/>
        <v>0</v>
      </c>
      <c r="N345" s="184">
        <v>0</v>
      </c>
      <c r="O345" s="184">
        <f t="shared" si="25"/>
        <v>0</v>
      </c>
      <c r="P345" s="184">
        <v>0</v>
      </c>
      <c r="Q345" s="184">
        <f t="shared" si="26"/>
        <v>0</v>
      </c>
      <c r="R345" s="186" t="s">
        <v>392</v>
      </c>
      <c r="S345" s="186" t="s">
        <v>156</v>
      </c>
      <c r="T345" s="187" t="s">
        <v>156</v>
      </c>
      <c r="U345" s="160">
        <v>0.64900000000000002</v>
      </c>
      <c r="V345" s="160">
        <f t="shared" si="27"/>
        <v>1.3</v>
      </c>
      <c r="W345" s="160"/>
      <c r="X345" s="160"/>
      <c r="Y345" s="160" t="s">
        <v>157</v>
      </c>
      <c r="Z345" s="150"/>
      <c r="AA345" s="150"/>
      <c r="AB345" s="150"/>
      <c r="AC345" s="150"/>
      <c r="AD345" s="150"/>
      <c r="AE345" s="150"/>
      <c r="AF345" s="150"/>
      <c r="AG345" s="150" t="s">
        <v>158</v>
      </c>
      <c r="AH345" s="150"/>
      <c r="AI345" s="150"/>
      <c r="AJ345" s="150"/>
      <c r="AK345" s="150"/>
      <c r="AL345" s="150"/>
      <c r="AM345" s="150"/>
      <c r="AN345" s="150"/>
      <c r="AO345" s="150"/>
      <c r="AP345" s="150"/>
      <c r="AQ345" s="150"/>
      <c r="AR345" s="150"/>
      <c r="AS345" s="150"/>
      <c r="AT345" s="150"/>
      <c r="AU345" s="150"/>
      <c r="AV345" s="150"/>
      <c r="AW345" s="150"/>
      <c r="AX345" s="150"/>
      <c r="AY345" s="150"/>
      <c r="AZ345" s="150"/>
      <c r="BA345" s="150"/>
      <c r="BB345" s="150"/>
      <c r="BC345" s="150"/>
      <c r="BD345" s="150"/>
      <c r="BE345" s="150"/>
      <c r="BF345" s="150"/>
      <c r="BG345" s="150"/>
      <c r="BH345" s="150"/>
    </row>
    <row r="346" spans="1:60" ht="22.5" outlineLevel="1" x14ac:dyDescent="0.2">
      <c r="A346" s="181">
        <v>189</v>
      </c>
      <c r="B346" s="182" t="s">
        <v>636</v>
      </c>
      <c r="C346" s="192" t="s">
        <v>637</v>
      </c>
      <c r="D346" s="183" t="s">
        <v>154</v>
      </c>
      <c r="E346" s="184">
        <v>4</v>
      </c>
      <c r="F346" s="185"/>
      <c r="G346" s="186">
        <f t="shared" si="21"/>
        <v>0</v>
      </c>
      <c r="H346" s="185"/>
      <c r="I346" s="186">
        <f t="shared" si="22"/>
        <v>0</v>
      </c>
      <c r="J346" s="185"/>
      <c r="K346" s="186">
        <f t="shared" si="23"/>
        <v>0</v>
      </c>
      <c r="L346" s="186">
        <v>15</v>
      </c>
      <c r="M346" s="186">
        <f t="shared" si="24"/>
        <v>0</v>
      </c>
      <c r="N346" s="184">
        <v>0</v>
      </c>
      <c r="O346" s="184">
        <f t="shared" si="25"/>
        <v>0</v>
      </c>
      <c r="P346" s="184">
        <v>0</v>
      </c>
      <c r="Q346" s="184">
        <f t="shared" si="26"/>
        <v>0</v>
      </c>
      <c r="R346" s="186" t="s">
        <v>392</v>
      </c>
      <c r="S346" s="186" t="s">
        <v>156</v>
      </c>
      <c r="T346" s="187" t="s">
        <v>156</v>
      </c>
      <c r="U346" s="160">
        <v>0.752</v>
      </c>
      <c r="V346" s="160">
        <f t="shared" si="27"/>
        <v>3.01</v>
      </c>
      <c r="W346" s="160"/>
      <c r="X346" s="160"/>
      <c r="Y346" s="160" t="s">
        <v>157</v>
      </c>
      <c r="Z346" s="150"/>
      <c r="AA346" s="150"/>
      <c r="AB346" s="150"/>
      <c r="AC346" s="150"/>
      <c r="AD346" s="150"/>
      <c r="AE346" s="150"/>
      <c r="AF346" s="150"/>
      <c r="AG346" s="150" t="s">
        <v>158</v>
      </c>
      <c r="AH346" s="150"/>
      <c r="AI346" s="150"/>
      <c r="AJ346" s="150"/>
      <c r="AK346" s="150"/>
      <c r="AL346" s="150"/>
      <c r="AM346" s="150"/>
      <c r="AN346" s="150"/>
      <c r="AO346" s="150"/>
      <c r="AP346" s="150"/>
      <c r="AQ346" s="150"/>
      <c r="AR346" s="150"/>
      <c r="AS346" s="150"/>
      <c r="AT346" s="150"/>
      <c r="AU346" s="150"/>
      <c r="AV346" s="150"/>
      <c r="AW346" s="150"/>
      <c r="AX346" s="150"/>
      <c r="AY346" s="150"/>
      <c r="AZ346" s="150"/>
      <c r="BA346" s="150"/>
      <c r="BB346" s="150"/>
      <c r="BC346" s="150"/>
      <c r="BD346" s="150"/>
      <c r="BE346" s="150"/>
      <c r="BF346" s="150"/>
      <c r="BG346" s="150"/>
      <c r="BH346" s="150"/>
    </row>
    <row r="347" spans="1:60" ht="22.5" outlineLevel="1" x14ac:dyDescent="0.2">
      <c r="A347" s="181">
        <v>190</v>
      </c>
      <c r="B347" s="182" t="s">
        <v>638</v>
      </c>
      <c r="C347" s="192" t="s">
        <v>639</v>
      </c>
      <c r="D347" s="183" t="s">
        <v>154</v>
      </c>
      <c r="E347" s="184">
        <v>4</v>
      </c>
      <c r="F347" s="185"/>
      <c r="G347" s="186">
        <f t="shared" si="21"/>
        <v>0</v>
      </c>
      <c r="H347" s="185"/>
      <c r="I347" s="186">
        <f t="shared" si="22"/>
        <v>0</v>
      </c>
      <c r="J347" s="185"/>
      <c r="K347" s="186">
        <f t="shared" si="23"/>
        <v>0</v>
      </c>
      <c r="L347" s="186">
        <v>15</v>
      </c>
      <c r="M347" s="186">
        <f t="shared" si="24"/>
        <v>0</v>
      </c>
      <c r="N347" s="184">
        <v>0</v>
      </c>
      <c r="O347" s="184">
        <f t="shared" si="25"/>
        <v>0</v>
      </c>
      <c r="P347" s="184">
        <v>0</v>
      </c>
      <c r="Q347" s="184">
        <f t="shared" si="26"/>
        <v>0</v>
      </c>
      <c r="R347" s="186" t="s">
        <v>392</v>
      </c>
      <c r="S347" s="186" t="s">
        <v>156</v>
      </c>
      <c r="T347" s="187" t="s">
        <v>156</v>
      </c>
      <c r="U347" s="160">
        <v>0.96799999999999997</v>
      </c>
      <c r="V347" s="160">
        <f t="shared" si="27"/>
        <v>3.87</v>
      </c>
      <c r="W347" s="160"/>
      <c r="X347" s="160"/>
      <c r="Y347" s="160" t="s">
        <v>157</v>
      </c>
      <c r="Z347" s="150"/>
      <c r="AA347" s="150"/>
      <c r="AB347" s="150"/>
      <c r="AC347" s="150"/>
      <c r="AD347" s="150"/>
      <c r="AE347" s="150"/>
      <c r="AF347" s="150"/>
      <c r="AG347" s="150" t="s">
        <v>158</v>
      </c>
      <c r="AH347" s="150"/>
      <c r="AI347" s="150"/>
      <c r="AJ347" s="150"/>
      <c r="AK347" s="150"/>
      <c r="AL347" s="150"/>
      <c r="AM347" s="150"/>
      <c r="AN347" s="150"/>
      <c r="AO347" s="150"/>
      <c r="AP347" s="150"/>
      <c r="AQ347" s="150"/>
      <c r="AR347" s="150"/>
      <c r="AS347" s="150"/>
      <c r="AT347" s="150"/>
      <c r="AU347" s="150"/>
      <c r="AV347" s="150"/>
      <c r="AW347" s="150"/>
      <c r="AX347" s="150"/>
      <c r="AY347" s="150"/>
      <c r="AZ347" s="150"/>
      <c r="BA347" s="150"/>
      <c r="BB347" s="150"/>
      <c r="BC347" s="150"/>
      <c r="BD347" s="150"/>
      <c r="BE347" s="150"/>
      <c r="BF347" s="150"/>
      <c r="BG347" s="150"/>
      <c r="BH347" s="150"/>
    </row>
    <row r="348" spans="1:60" ht="22.5" outlineLevel="1" x14ac:dyDescent="0.2">
      <c r="A348" s="181">
        <v>191</v>
      </c>
      <c r="B348" s="182" t="s">
        <v>640</v>
      </c>
      <c r="C348" s="192" t="s">
        <v>641</v>
      </c>
      <c r="D348" s="183" t="s">
        <v>192</v>
      </c>
      <c r="E348" s="184">
        <v>18</v>
      </c>
      <c r="F348" s="185"/>
      <c r="G348" s="186">
        <f t="shared" si="21"/>
        <v>0</v>
      </c>
      <c r="H348" s="185"/>
      <c r="I348" s="186">
        <f t="shared" si="22"/>
        <v>0</v>
      </c>
      <c r="J348" s="185"/>
      <c r="K348" s="186">
        <f t="shared" si="23"/>
        <v>0</v>
      </c>
      <c r="L348" s="186">
        <v>15</v>
      </c>
      <c r="M348" s="186">
        <f t="shared" si="24"/>
        <v>0</v>
      </c>
      <c r="N348" s="184">
        <v>0</v>
      </c>
      <c r="O348" s="184">
        <f t="shared" si="25"/>
        <v>0</v>
      </c>
      <c r="P348" s="184">
        <v>0</v>
      </c>
      <c r="Q348" s="184">
        <f t="shared" si="26"/>
        <v>0</v>
      </c>
      <c r="R348" s="186" t="s">
        <v>392</v>
      </c>
      <c r="S348" s="186" t="s">
        <v>156</v>
      </c>
      <c r="T348" s="187" t="s">
        <v>156</v>
      </c>
      <c r="U348" s="160">
        <v>2.1000000000000001E-2</v>
      </c>
      <c r="V348" s="160">
        <f t="shared" si="27"/>
        <v>0.38</v>
      </c>
      <c r="W348" s="160"/>
      <c r="X348" s="160"/>
      <c r="Y348" s="160" t="s">
        <v>157</v>
      </c>
      <c r="Z348" s="150"/>
      <c r="AA348" s="150"/>
      <c r="AB348" s="150"/>
      <c r="AC348" s="150"/>
      <c r="AD348" s="150"/>
      <c r="AE348" s="150"/>
      <c r="AF348" s="150"/>
      <c r="AG348" s="150" t="s">
        <v>158</v>
      </c>
      <c r="AH348" s="150"/>
      <c r="AI348" s="150"/>
      <c r="AJ348" s="150"/>
      <c r="AK348" s="150"/>
      <c r="AL348" s="150"/>
      <c r="AM348" s="150"/>
      <c r="AN348" s="150"/>
      <c r="AO348" s="150"/>
      <c r="AP348" s="150"/>
      <c r="AQ348" s="150"/>
      <c r="AR348" s="150"/>
      <c r="AS348" s="150"/>
      <c r="AT348" s="150"/>
      <c r="AU348" s="150"/>
      <c r="AV348" s="150"/>
      <c r="AW348" s="150"/>
      <c r="AX348" s="150"/>
      <c r="AY348" s="150"/>
      <c r="AZ348" s="150"/>
      <c r="BA348" s="150"/>
      <c r="BB348" s="150"/>
      <c r="BC348" s="150"/>
      <c r="BD348" s="150"/>
      <c r="BE348" s="150"/>
      <c r="BF348" s="150"/>
      <c r="BG348" s="150"/>
      <c r="BH348" s="150"/>
    </row>
    <row r="349" spans="1:60" ht="22.5" outlineLevel="1" x14ac:dyDescent="0.2">
      <c r="A349" s="181">
        <v>192</v>
      </c>
      <c r="B349" s="182" t="s">
        <v>642</v>
      </c>
      <c r="C349" s="192" t="s">
        <v>643</v>
      </c>
      <c r="D349" s="183" t="s">
        <v>192</v>
      </c>
      <c r="E349" s="184">
        <v>6</v>
      </c>
      <c r="F349" s="185"/>
      <c r="G349" s="186">
        <f t="shared" si="21"/>
        <v>0</v>
      </c>
      <c r="H349" s="185"/>
      <c r="I349" s="186">
        <f t="shared" si="22"/>
        <v>0</v>
      </c>
      <c r="J349" s="185"/>
      <c r="K349" s="186">
        <f t="shared" si="23"/>
        <v>0</v>
      </c>
      <c r="L349" s="186">
        <v>15</v>
      </c>
      <c r="M349" s="186">
        <f t="shared" si="24"/>
        <v>0</v>
      </c>
      <c r="N349" s="184">
        <v>0</v>
      </c>
      <c r="O349" s="184">
        <f t="shared" si="25"/>
        <v>0</v>
      </c>
      <c r="P349" s="184">
        <v>0</v>
      </c>
      <c r="Q349" s="184">
        <f t="shared" si="26"/>
        <v>0</v>
      </c>
      <c r="R349" s="186" t="s">
        <v>392</v>
      </c>
      <c r="S349" s="186" t="s">
        <v>156</v>
      </c>
      <c r="T349" s="187" t="s">
        <v>156</v>
      </c>
      <c r="U349" s="160">
        <v>3.2000000000000001E-2</v>
      </c>
      <c r="V349" s="160">
        <f t="shared" si="27"/>
        <v>0.19</v>
      </c>
      <c r="W349" s="160"/>
      <c r="X349" s="160"/>
      <c r="Y349" s="160" t="s">
        <v>157</v>
      </c>
      <c r="Z349" s="150"/>
      <c r="AA349" s="150"/>
      <c r="AB349" s="150"/>
      <c r="AC349" s="150"/>
      <c r="AD349" s="150"/>
      <c r="AE349" s="150"/>
      <c r="AF349" s="150"/>
      <c r="AG349" s="150" t="s">
        <v>158</v>
      </c>
      <c r="AH349" s="150"/>
      <c r="AI349" s="150"/>
      <c r="AJ349" s="150"/>
      <c r="AK349" s="150"/>
      <c r="AL349" s="150"/>
      <c r="AM349" s="150"/>
      <c r="AN349" s="150"/>
      <c r="AO349" s="150"/>
      <c r="AP349" s="150"/>
      <c r="AQ349" s="150"/>
      <c r="AR349" s="150"/>
      <c r="AS349" s="150"/>
      <c r="AT349" s="150"/>
      <c r="AU349" s="150"/>
      <c r="AV349" s="150"/>
      <c r="AW349" s="150"/>
      <c r="AX349" s="150"/>
      <c r="AY349" s="150"/>
      <c r="AZ349" s="150"/>
      <c r="BA349" s="150"/>
      <c r="BB349" s="150"/>
      <c r="BC349" s="150"/>
      <c r="BD349" s="150"/>
      <c r="BE349" s="150"/>
      <c r="BF349" s="150"/>
      <c r="BG349" s="150"/>
      <c r="BH349" s="150"/>
    </row>
    <row r="350" spans="1:60" outlineLevel="1" x14ac:dyDescent="0.2">
      <c r="A350" s="173">
        <v>193</v>
      </c>
      <c r="B350" s="174" t="s">
        <v>347</v>
      </c>
      <c r="C350" s="189" t="s">
        <v>348</v>
      </c>
      <c r="D350" s="175" t="s">
        <v>332</v>
      </c>
      <c r="E350" s="176">
        <v>2</v>
      </c>
      <c r="F350" s="177"/>
      <c r="G350" s="178">
        <f t="shared" si="21"/>
        <v>0</v>
      </c>
      <c r="H350" s="177"/>
      <c r="I350" s="178">
        <f t="shared" si="22"/>
        <v>0</v>
      </c>
      <c r="J350" s="177"/>
      <c r="K350" s="178">
        <f t="shared" si="23"/>
        <v>0</v>
      </c>
      <c r="L350" s="178">
        <v>15</v>
      </c>
      <c r="M350" s="178">
        <f t="shared" si="24"/>
        <v>0</v>
      </c>
      <c r="N350" s="176">
        <v>0</v>
      </c>
      <c r="O350" s="176">
        <f t="shared" si="25"/>
        <v>0</v>
      </c>
      <c r="P350" s="176">
        <v>0</v>
      </c>
      <c r="Q350" s="176">
        <f t="shared" si="26"/>
        <v>0</v>
      </c>
      <c r="R350" s="178" t="s">
        <v>172</v>
      </c>
      <c r="S350" s="178" t="s">
        <v>156</v>
      </c>
      <c r="T350" s="179" t="s">
        <v>156</v>
      </c>
      <c r="U350" s="160">
        <v>1</v>
      </c>
      <c r="V350" s="160">
        <f t="shared" si="27"/>
        <v>2</v>
      </c>
      <c r="W350" s="160"/>
      <c r="X350" s="160"/>
      <c r="Y350" s="160" t="s">
        <v>157</v>
      </c>
      <c r="Z350" s="150"/>
      <c r="AA350" s="150"/>
      <c r="AB350" s="150"/>
      <c r="AC350" s="150"/>
      <c r="AD350" s="150"/>
      <c r="AE350" s="150"/>
      <c r="AF350" s="150"/>
      <c r="AG350" s="150" t="s">
        <v>158</v>
      </c>
      <c r="AH350" s="150"/>
      <c r="AI350" s="150"/>
      <c r="AJ350" s="150"/>
      <c r="AK350" s="150"/>
      <c r="AL350" s="150"/>
      <c r="AM350" s="150"/>
      <c r="AN350" s="150"/>
      <c r="AO350" s="150"/>
      <c r="AP350" s="150"/>
      <c r="AQ350" s="150"/>
      <c r="AR350" s="150"/>
      <c r="AS350" s="150"/>
      <c r="AT350" s="150"/>
      <c r="AU350" s="150"/>
      <c r="AV350" s="150"/>
      <c r="AW350" s="150"/>
      <c r="AX350" s="150"/>
      <c r="AY350" s="150"/>
      <c r="AZ350" s="150"/>
      <c r="BA350" s="150"/>
      <c r="BB350" s="150"/>
      <c r="BC350" s="150"/>
      <c r="BD350" s="150"/>
      <c r="BE350" s="150"/>
      <c r="BF350" s="150"/>
      <c r="BG350" s="150"/>
      <c r="BH350" s="150"/>
    </row>
    <row r="351" spans="1:60" outlineLevel="2" x14ac:dyDescent="0.2">
      <c r="A351" s="157"/>
      <c r="B351" s="158"/>
      <c r="C351" s="253" t="s">
        <v>644</v>
      </c>
      <c r="D351" s="254"/>
      <c r="E351" s="254"/>
      <c r="F351" s="254"/>
      <c r="G351" s="254"/>
      <c r="H351" s="160"/>
      <c r="I351" s="160"/>
      <c r="J351" s="160"/>
      <c r="K351" s="160"/>
      <c r="L351" s="160"/>
      <c r="M351" s="160"/>
      <c r="N351" s="159"/>
      <c r="O351" s="159"/>
      <c r="P351" s="159"/>
      <c r="Q351" s="159"/>
      <c r="R351" s="160"/>
      <c r="S351" s="160"/>
      <c r="T351" s="160"/>
      <c r="U351" s="160"/>
      <c r="V351" s="160"/>
      <c r="W351" s="160"/>
      <c r="X351" s="160"/>
      <c r="Y351" s="160"/>
      <c r="Z351" s="150"/>
      <c r="AA351" s="150"/>
      <c r="AB351" s="150"/>
      <c r="AC351" s="150"/>
      <c r="AD351" s="150"/>
      <c r="AE351" s="150"/>
      <c r="AF351" s="150"/>
      <c r="AG351" s="150" t="s">
        <v>162</v>
      </c>
      <c r="AH351" s="150"/>
      <c r="AI351" s="150"/>
      <c r="AJ351" s="150"/>
      <c r="AK351" s="150"/>
      <c r="AL351" s="150"/>
      <c r="AM351" s="150"/>
      <c r="AN351" s="150"/>
      <c r="AO351" s="150"/>
      <c r="AP351" s="150"/>
      <c r="AQ351" s="150"/>
      <c r="AR351" s="150"/>
      <c r="AS351" s="150"/>
      <c r="AT351" s="150"/>
      <c r="AU351" s="150"/>
      <c r="AV351" s="150"/>
      <c r="AW351" s="150"/>
      <c r="AX351" s="150"/>
      <c r="AY351" s="150"/>
      <c r="AZ351" s="150"/>
      <c r="BA351" s="180" t="str">
        <f>C351</f>
        <v>Položka použita pro pomocné stavební práce spojené s montáží rozvodu potrubí - sekání, vrtání, prostupy.</v>
      </c>
      <c r="BB351" s="150"/>
      <c r="BC351" s="150"/>
      <c r="BD351" s="150"/>
      <c r="BE351" s="150"/>
      <c r="BF351" s="150"/>
      <c r="BG351" s="150"/>
      <c r="BH351" s="150"/>
    </row>
    <row r="352" spans="1:60" outlineLevel="1" x14ac:dyDescent="0.2">
      <c r="A352" s="173">
        <v>194</v>
      </c>
      <c r="B352" s="174" t="s">
        <v>645</v>
      </c>
      <c r="C352" s="189" t="s">
        <v>352</v>
      </c>
      <c r="D352" s="175" t="s">
        <v>314</v>
      </c>
      <c r="E352" s="176">
        <v>1</v>
      </c>
      <c r="F352" s="177"/>
      <c r="G352" s="178">
        <f>ROUND(E352*F352,2)</f>
        <v>0</v>
      </c>
      <c r="H352" s="177"/>
      <c r="I352" s="178">
        <f>ROUND(E352*H352,2)</f>
        <v>0</v>
      </c>
      <c r="J352" s="177"/>
      <c r="K352" s="178">
        <f>ROUND(E352*J352,2)</f>
        <v>0</v>
      </c>
      <c r="L352" s="178">
        <v>15</v>
      </c>
      <c r="M352" s="178">
        <f>G352*(1+L352/100)</f>
        <v>0</v>
      </c>
      <c r="N352" s="176">
        <v>0.05</v>
      </c>
      <c r="O352" s="176">
        <f>ROUND(E352*N352,2)</f>
        <v>0.05</v>
      </c>
      <c r="P352" s="176">
        <v>0</v>
      </c>
      <c r="Q352" s="176">
        <f>ROUND(E352*P352,2)</f>
        <v>0</v>
      </c>
      <c r="R352" s="178"/>
      <c r="S352" s="178" t="s">
        <v>259</v>
      </c>
      <c r="T352" s="179" t="s">
        <v>276</v>
      </c>
      <c r="U352" s="160">
        <v>0</v>
      </c>
      <c r="V352" s="160">
        <f>ROUND(E352*U352,2)</f>
        <v>0</v>
      </c>
      <c r="W352" s="160"/>
      <c r="X352" s="160"/>
      <c r="Y352" s="160" t="s">
        <v>157</v>
      </c>
      <c r="Z352" s="150"/>
      <c r="AA352" s="150"/>
      <c r="AB352" s="150"/>
      <c r="AC352" s="150"/>
      <c r="AD352" s="150"/>
      <c r="AE352" s="150"/>
      <c r="AF352" s="150"/>
      <c r="AG352" s="150" t="s">
        <v>158</v>
      </c>
      <c r="AH352" s="150"/>
      <c r="AI352" s="150"/>
      <c r="AJ352" s="150"/>
      <c r="AK352" s="150"/>
      <c r="AL352" s="150"/>
      <c r="AM352" s="150"/>
      <c r="AN352" s="150"/>
      <c r="AO352" s="150"/>
      <c r="AP352" s="150"/>
      <c r="AQ352" s="150"/>
      <c r="AR352" s="150"/>
      <c r="AS352" s="150"/>
      <c r="AT352" s="150"/>
      <c r="AU352" s="150"/>
      <c r="AV352" s="150"/>
      <c r="AW352" s="150"/>
      <c r="AX352" s="150"/>
      <c r="AY352" s="150"/>
      <c r="AZ352" s="150"/>
      <c r="BA352" s="150"/>
      <c r="BB352" s="150"/>
      <c r="BC352" s="150"/>
      <c r="BD352" s="150"/>
      <c r="BE352" s="150"/>
      <c r="BF352" s="150"/>
      <c r="BG352" s="150"/>
      <c r="BH352" s="150"/>
    </row>
    <row r="353" spans="1:60" outlineLevel="2" x14ac:dyDescent="0.2">
      <c r="A353" s="157"/>
      <c r="B353" s="158"/>
      <c r="C353" s="253" t="s">
        <v>646</v>
      </c>
      <c r="D353" s="254"/>
      <c r="E353" s="254"/>
      <c r="F353" s="254"/>
      <c r="G353" s="254"/>
      <c r="H353" s="160"/>
      <c r="I353" s="160"/>
      <c r="J353" s="160"/>
      <c r="K353" s="160"/>
      <c r="L353" s="160"/>
      <c r="M353" s="160"/>
      <c r="N353" s="159"/>
      <c r="O353" s="159"/>
      <c r="P353" s="159"/>
      <c r="Q353" s="159"/>
      <c r="R353" s="160"/>
      <c r="S353" s="160"/>
      <c r="T353" s="160"/>
      <c r="U353" s="160"/>
      <c r="V353" s="160"/>
      <c r="W353" s="160"/>
      <c r="X353" s="160"/>
      <c r="Y353" s="160"/>
      <c r="Z353" s="150"/>
      <c r="AA353" s="150"/>
      <c r="AB353" s="150"/>
      <c r="AC353" s="150"/>
      <c r="AD353" s="150"/>
      <c r="AE353" s="150"/>
      <c r="AF353" s="150"/>
      <c r="AG353" s="150" t="s">
        <v>162</v>
      </c>
      <c r="AH353" s="150"/>
      <c r="AI353" s="150"/>
      <c r="AJ353" s="150"/>
      <c r="AK353" s="150"/>
      <c r="AL353" s="150"/>
      <c r="AM353" s="150"/>
      <c r="AN353" s="150"/>
      <c r="AO353" s="150"/>
      <c r="AP353" s="150"/>
      <c r="AQ353" s="150"/>
      <c r="AR353" s="150"/>
      <c r="AS353" s="150"/>
      <c r="AT353" s="150"/>
      <c r="AU353" s="150"/>
      <c r="AV353" s="150"/>
      <c r="AW353" s="150"/>
      <c r="AX353" s="150"/>
      <c r="AY353" s="150"/>
      <c r="AZ353" s="150"/>
      <c r="BA353" s="150"/>
      <c r="BB353" s="150"/>
      <c r="BC353" s="150"/>
      <c r="BD353" s="150"/>
      <c r="BE353" s="150"/>
      <c r="BF353" s="150"/>
      <c r="BG353" s="150"/>
      <c r="BH353" s="150"/>
    </row>
    <row r="354" spans="1:60" outlineLevel="1" x14ac:dyDescent="0.2">
      <c r="A354" s="173">
        <v>195</v>
      </c>
      <c r="B354" s="174" t="s">
        <v>647</v>
      </c>
      <c r="C354" s="189" t="s">
        <v>331</v>
      </c>
      <c r="D354" s="175" t="s">
        <v>332</v>
      </c>
      <c r="E354" s="176">
        <v>6</v>
      </c>
      <c r="F354" s="177"/>
      <c r="G354" s="178">
        <f>ROUND(E354*F354,2)</f>
        <v>0</v>
      </c>
      <c r="H354" s="177"/>
      <c r="I354" s="178">
        <f>ROUND(E354*H354,2)</f>
        <v>0</v>
      </c>
      <c r="J354" s="177"/>
      <c r="K354" s="178">
        <f>ROUND(E354*J354,2)</f>
        <v>0</v>
      </c>
      <c r="L354" s="178">
        <v>15</v>
      </c>
      <c r="M354" s="178">
        <f>G354*(1+L354/100)</f>
        <v>0</v>
      </c>
      <c r="N354" s="176">
        <v>0</v>
      </c>
      <c r="O354" s="176">
        <f>ROUND(E354*N354,2)</f>
        <v>0</v>
      </c>
      <c r="P354" s="176">
        <v>0</v>
      </c>
      <c r="Q354" s="176">
        <f>ROUND(E354*P354,2)</f>
        <v>0</v>
      </c>
      <c r="R354" s="178"/>
      <c r="S354" s="178" t="s">
        <v>259</v>
      </c>
      <c r="T354" s="179" t="s">
        <v>276</v>
      </c>
      <c r="U354" s="160">
        <v>1</v>
      </c>
      <c r="V354" s="160">
        <f>ROUND(E354*U354,2)</f>
        <v>6</v>
      </c>
      <c r="W354" s="160"/>
      <c r="X354" s="160"/>
      <c r="Y354" s="160" t="s">
        <v>157</v>
      </c>
      <c r="Z354" s="150"/>
      <c r="AA354" s="150"/>
      <c r="AB354" s="150"/>
      <c r="AC354" s="150"/>
      <c r="AD354" s="150"/>
      <c r="AE354" s="150"/>
      <c r="AF354" s="150"/>
      <c r="AG354" s="150" t="s">
        <v>158</v>
      </c>
      <c r="AH354" s="150"/>
      <c r="AI354" s="150"/>
      <c r="AJ354" s="150"/>
      <c r="AK354" s="150"/>
      <c r="AL354" s="150"/>
      <c r="AM354" s="150"/>
      <c r="AN354" s="150"/>
      <c r="AO354" s="150"/>
      <c r="AP354" s="150"/>
      <c r="AQ354" s="150"/>
      <c r="AR354" s="150"/>
      <c r="AS354" s="150"/>
      <c r="AT354" s="150"/>
      <c r="AU354" s="150"/>
      <c r="AV354" s="150"/>
      <c r="AW354" s="150"/>
      <c r="AX354" s="150"/>
      <c r="AY354" s="150"/>
      <c r="AZ354" s="150"/>
      <c r="BA354" s="150"/>
      <c r="BB354" s="150"/>
      <c r="BC354" s="150"/>
      <c r="BD354" s="150"/>
      <c r="BE354" s="150"/>
      <c r="BF354" s="150"/>
      <c r="BG354" s="150"/>
      <c r="BH354" s="150"/>
    </row>
    <row r="355" spans="1:60" outlineLevel="2" x14ac:dyDescent="0.2">
      <c r="A355" s="157"/>
      <c r="B355" s="158"/>
      <c r="C355" s="253" t="s">
        <v>648</v>
      </c>
      <c r="D355" s="254"/>
      <c r="E355" s="254"/>
      <c r="F355" s="254"/>
      <c r="G355" s="254"/>
      <c r="H355" s="160"/>
      <c r="I355" s="160"/>
      <c r="J355" s="160"/>
      <c r="K355" s="160"/>
      <c r="L355" s="160"/>
      <c r="M355" s="160"/>
      <c r="N355" s="159"/>
      <c r="O355" s="159"/>
      <c r="P355" s="159"/>
      <c r="Q355" s="159"/>
      <c r="R355" s="160"/>
      <c r="S355" s="160"/>
      <c r="T355" s="160"/>
      <c r="U355" s="160"/>
      <c r="V355" s="160"/>
      <c r="W355" s="160"/>
      <c r="X355" s="160"/>
      <c r="Y355" s="160"/>
      <c r="Z355" s="150"/>
      <c r="AA355" s="150"/>
      <c r="AB355" s="150"/>
      <c r="AC355" s="150"/>
      <c r="AD355" s="150"/>
      <c r="AE355" s="150"/>
      <c r="AF355" s="150"/>
      <c r="AG355" s="150" t="s">
        <v>162</v>
      </c>
      <c r="AH355" s="150"/>
      <c r="AI355" s="150"/>
      <c r="AJ355" s="150"/>
      <c r="AK355" s="150"/>
      <c r="AL355" s="150"/>
      <c r="AM355" s="150"/>
      <c r="AN355" s="150"/>
      <c r="AO355" s="150"/>
      <c r="AP355" s="150"/>
      <c r="AQ355" s="150"/>
      <c r="AR355" s="150"/>
      <c r="AS355" s="150"/>
      <c r="AT355" s="150"/>
      <c r="AU355" s="150"/>
      <c r="AV355" s="150"/>
      <c r="AW355" s="150"/>
      <c r="AX355" s="150"/>
      <c r="AY355" s="150"/>
      <c r="AZ355" s="150"/>
      <c r="BA355" s="150"/>
      <c r="BB355" s="150"/>
      <c r="BC355" s="150"/>
      <c r="BD355" s="150"/>
      <c r="BE355" s="150"/>
      <c r="BF355" s="150"/>
      <c r="BG355" s="150"/>
      <c r="BH355" s="150"/>
    </row>
    <row r="356" spans="1:60" outlineLevel="1" x14ac:dyDescent="0.2">
      <c r="A356" s="181">
        <v>196</v>
      </c>
      <c r="B356" s="182" t="s">
        <v>649</v>
      </c>
      <c r="C356" s="192" t="s">
        <v>650</v>
      </c>
      <c r="D356" s="183" t="s">
        <v>263</v>
      </c>
      <c r="E356" s="184">
        <v>0.26162000000000002</v>
      </c>
      <c r="F356" s="185"/>
      <c r="G356" s="186">
        <f>ROUND(E356*F356,2)</f>
        <v>0</v>
      </c>
      <c r="H356" s="185"/>
      <c r="I356" s="186">
        <f>ROUND(E356*H356,2)</f>
        <v>0</v>
      </c>
      <c r="J356" s="185"/>
      <c r="K356" s="186">
        <f>ROUND(E356*J356,2)</f>
        <v>0</v>
      </c>
      <c r="L356" s="186">
        <v>15</v>
      </c>
      <c r="M356" s="186">
        <f>G356*(1+L356/100)</f>
        <v>0</v>
      </c>
      <c r="N356" s="184">
        <v>0</v>
      </c>
      <c r="O356" s="184">
        <f>ROUND(E356*N356,2)</f>
        <v>0</v>
      </c>
      <c r="P356" s="184">
        <v>0</v>
      </c>
      <c r="Q356" s="184">
        <f>ROUND(E356*P356,2)</f>
        <v>0</v>
      </c>
      <c r="R356" s="186" t="s">
        <v>392</v>
      </c>
      <c r="S356" s="186" t="s">
        <v>156</v>
      </c>
      <c r="T356" s="187" t="s">
        <v>156</v>
      </c>
      <c r="U356" s="160">
        <v>3.5630000000000002</v>
      </c>
      <c r="V356" s="160">
        <f>ROUND(E356*U356,2)</f>
        <v>0.93</v>
      </c>
      <c r="W356" s="160"/>
      <c r="X356" s="160"/>
      <c r="Y356" s="160" t="s">
        <v>157</v>
      </c>
      <c r="Z356" s="150"/>
      <c r="AA356" s="150"/>
      <c r="AB356" s="150"/>
      <c r="AC356" s="150"/>
      <c r="AD356" s="150"/>
      <c r="AE356" s="150"/>
      <c r="AF356" s="150"/>
      <c r="AG356" s="150" t="s">
        <v>283</v>
      </c>
      <c r="AH356" s="150"/>
      <c r="AI356" s="150"/>
      <c r="AJ356" s="150"/>
      <c r="AK356" s="150"/>
      <c r="AL356" s="150"/>
      <c r="AM356" s="150"/>
      <c r="AN356" s="150"/>
      <c r="AO356" s="150"/>
      <c r="AP356" s="150"/>
      <c r="AQ356" s="150"/>
      <c r="AR356" s="150"/>
      <c r="AS356" s="150"/>
      <c r="AT356" s="150"/>
      <c r="AU356" s="150"/>
      <c r="AV356" s="150"/>
      <c r="AW356" s="150"/>
      <c r="AX356" s="150"/>
      <c r="AY356" s="150"/>
      <c r="AZ356" s="150"/>
      <c r="BA356" s="150"/>
      <c r="BB356" s="150"/>
      <c r="BC356" s="150"/>
      <c r="BD356" s="150"/>
      <c r="BE356" s="150"/>
      <c r="BF356" s="150"/>
      <c r="BG356" s="150"/>
      <c r="BH356" s="150"/>
    </row>
    <row r="357" spans="1:60" ht="22.5" outlineLevel="1" x14ac:dyDescent="0.2">
      <c r="A357" s="181">
        <v>197</v>
      </c>
      <c r="B357" s="182" t="s">
        <v>651</v>
      </c>
      <c r="C357" s="192" t="s">
        <v>652</v>
      </c>
      <c r="D357" s="183" t="s">
        <v>263</v>
      </c>
      <c r="E357" s="184">
        <v>0.26162000000000002</v>
      </c>
      <c r="F357" s="185"/>
      <c r="G357" s="186">
        <f>ROUND(E357*F357,2)</f>
        <v>0</v>
      </c>
      <c r="H357" s="185"/>
      <c r="I357" s="186">
        <f>ROUND(E357*H357,2)</f>
        <v>0</v>
      </c>
      <c r="J357" s="185"/>
      <c r="K357" s="186">
        <f>ROUND(E357*J357,2)</f>
        <v>0</v>
      </c>
      <c r="L357" s="186">
        <v>15</v>
      </c>
      <c r="M357" s="186">
        <f>G357*(1+L357/100)</f>
        <v>0</v>
      </c>
      <c r="N357" s="184">
        <v>0</v>
      </c>
      <c r="O357" s="184">
        <f>ROUND(E357*N357,2)</f>
        <v>0</v>
      </c>
      <c r="P357" s="184">
        <v>0</v>
      </c>
      <c r="Q357" s="184">
        <f>ROUND(E357*P357,2)</f>
        <v>0</v>
      </c>
      <c r="R357" s="186" t="s">
        <v>392</v>
      </c>
      <c r="S357" s="186" t="s">
        <v>156</v>
      </c>
      <c r="T357" s="187" t="s">
        <v>156</v>
      </c>
      <c r="U357" s="160">
        <v>0.81599999999999995</v>
      </c>
      <c r="V357" s="160">
        <f>ROUND(E357*U357,2)</f>
        <v>0.21</v>
      </c>
      <c r="W357" s="160"/>
      <c r="X357" s="160"/>
      <c r="Y357" s="160" t="s">
        <v>157</v>
      </c>
      <c r="Z357" s="150"/>
      <c r="AA357" s="150"/>
      <c r="AB357" s="150"/>
      <c r="AC357" s="150"/>
      <c r="AD357" s="150"/>
      <c r="AE357" s="150"/>
      <c r="AF357" s="150"/>
      <c r="AG357" s="150" t="s">
        <v>283</v>
      </c>
      <c r="AH357" s="150"/>
      <c r="AI357" s="150"/>
      <c r="AJ357" s="150"/>
      <c r="AK357" s="150"/>
      <c r="AL357" s="150"/>
      <c r="AM357" s="150"/>
      <c r="AN357" s="150"/>
      <c r="AO357" s="150"/>
      <c r="AP357" s="150"/>
      <c r="AQ357" s="150"/>
      <c r="AR357" s="150"/>
      <c r="AS357" s="150"/>
      <c r="AT357" s="150"/>
      <c r="AU357" s="150"/>
      <c r="AV357" s="150"/>
      <c r="AW357" s="150"/>
      <c r="AX357" s="150"/>
      <c r="AY357" s="150"/>
      <c r="AZ357" s="150"/>
      <c r="BA357" s="150"/>
      <c r="BB357" s="150"/>
      <c r="BC357" s="150"/>
      <c r="BD357" s="150"/>
      <c r="BE357" s="150"/>
      <c r="BF357" s="150"/>
      <c r="BG357" s="150"/>
      <c r="BH357" s="150"/>
    </row>
    <row r="358" spans="1:60" ht="22.5" outlineLevel="1" x14ac:dyDescent="0.2">
      <c r="A358" s="181">
        <v>198</v>
      </c>
      <c r="B358" s="182" t="s">
        <v>653</v>
      </c>
      <c r="C358" s="192" t="s">
        <v>654</v>
      </c>
      <c r="D358" s="183" t="s">
        <v>263</v>
      </c>
      <c r="E358" s="184">
        <v>0.26162000000000002</v>
      </c>
      <c r="F358" s="185"/>
      <c r="G358" s="186">
        <f>ROUND(E358*F358,2)</f>
        <v>0</v>
      </c>
      <c r="H358" s="185"/>
      <c r="I358" s="186">
        <f>ROUND(E358*H358,2)</f>
        <v>0</v>
      </c>
      <c r="J358" s="185"/>
      <c r="K358" s="186">
        <f>ROUND(E358*J358,2)</f>
        <v>0</v>
      </c>
      <c r="L358" s="186">
        <v>15</v>
      </c>
      <c r="M358" s="186">
        <f>G358*(1+L358/100)</f>
        <v>0</v>
      </c>
      <c r="N358" s="184">
        <v>0</v>
      </c>
      <c r="O358" s="184">
        <f>ROUND(E358*N358,2)</f>
        <v>0</v>
      </c>
      <c r="P358" s="184">
        <v>0</v>
      </c>
      <c r="Q358" s="184">
        <f>ROUND(E358*P358,2)</f>
        <v>0</v>
      </c>
      <c r="R358" s="186" t="s">
        <v>392</v>
      </c>
      <c r="S358" s="186" t="s">
        <v>156</v>
      </c>
      <c r="T358" s="187" t="s">
        <v>156</v>
      </c>
      <c r="U358" s="160">
        <v>0</v>
      </c>
      <c r="V358" s="160">
        <f>ROUND(E358*U358,2)</f>
        <v>0</v>
      </c>
      <c r="W358" s="160"/>
      <c r="X358" s="160"/>
      <c r="Y358" s="160" t="s">
        <v>157</v>
      </c>
      <c r="Z358" s="150"/>
      <c r="AA358" s="150"/>
      <c r="AB358" s="150"/>
      <c r="AC358" s="150"/>
      <c r="AD358" s="150"/>
      <c r="AE358" s="150"/>
      <c r="AF358" s="150"/>
      <c r="AG358" s="150" t="s">
        <v>283</v>
      </c>
      <c r="AH358" s="150"/>
      <c r="AI358" s="150"/>
      <c r="AJ358" s="150"/>
      <c r="AK358" s="150"/>
      <c r="AL358" s="150"/>
      <c r="AM358" s="150"/>
      <c r="AN358" s="150"/>
      <c r="AO358" s="150"/>
      <c r="AP358" s="150"/>
      <c r="AQ358" s="150"/>
      <c r="AR358" s="150"/>
      <c r="AS358" s="150"/>
      <c r="AT358" s="150"/>
      <c r="AU358" s="150"/>
      <c r="AV358" s="150"/>
      <c r="AW358" s="150"/>
      <c r="AX358" s="150"/>
      <c r="AY358" s="150"/>
      <c r="AZ358" s="150"/>
      <c r="BA358" s="150"/>
      <c r="BB358" s="150"/>
      <c r="BC358" s="150"/>
      <c r="BD358" s="150"/>
      <c r="BE358" s="150"/>
      <c r="BF358" s="150"/>
      <c r="BG358" s="150"/>
      <c r="BH358" s="150"/>
    </row>
    <row r="359" spans="1:60" x14ac:dyDescent="0.2">
      <c r="A359" s="166" t="s">
        <v>150</v>
      </c>
      <c r="B359" s="167" t="s">
        <v>106</v>
      </c>
      <c r="C359" s="188" t="s">
        <v>107</v>
      </c>
      <c r="D359" s="168"/>
      <c r="E359" s="169"/>
      <c r="F359" s="170"/>
      <c r="G359" s="170">
        <f>SUMIF(AG360:AG379,"&lt;&gt;NOR",G360:G379)</f>
        <v>0</v>
      </c>
      <c r="H359" s="170"/>
      <c r="I359" s="170">
        <f>SUM(I360:I379)</f>
        <v>0</v>
      </c>
      <c r="J359" s="170"/>
      <c r="K359" s="170">
        <f>SUM(K360:K379)</f>
        <v>0</v>
      </c>
      <c r="L359" s="170"/>
      <c r="M359" s="170">
        <f>SUM(M360:M379)</f>
        <v>0</v>
      </c>
      <c r="N359" s="169"/>
      <c r="O359" s="169">
        <f>SUM(O360:O379)</f>
        <v>0.02</v>
      </c>
      <c r="P359" s="169"/>
      <c r="Q359" s="169">
        <f>SUM(Q360:Q379)</f>
        <v>0</v>
      </c>
      <c r="R359" s="170"/>
      <c r="S359" s="170"/>
      <c r="T359" s="171"/>
      <c r="U359" s="165"/>
      <c r="V359" s="165">
        <f>SUM(V360:V379)</f>
        <v>6.3900000000000006</v>
      </c>
      <c r="W359" s="165"/>
      <c r="X359" s="165"/>
      <c r="Y359" s="165"/>
      <c r="AG359" t="s">
        <v>151</v>
      </c>
    </row>
    <row r="360" spans="1:60" outlineLevel="1" x14ac:dyDescent="0.2">
      <c r="A360" s="181">
        <v>199</v>
      </c>
      <c r="B360" s="182" t="s">
        <v>655</v>
      </c>
      <c r="C360" s="192" t="s">
        <v>656</v>
      </c>
      <c r="D360" s="183" t="s">
        <v>154</v>
      </c>
      <c r="E360" s="184">
        <v>1</v>
      </c>
      <c r="F360" s="185"/>
      <c r="G360" s="186">
        <f>ROUND(E360*F360,2)</f>
        <v>0</v>
      </c>
      <c r="H360" s="185"/>
      <c r="I360" s="186">
        <f>ROUND(E360*H360,2)</f>
        <v>0</v>
      </c>
      <c r="J360" s="185"/>
      <c r="K360" s="186">
        <f>ROUND(E360*J360,2)</f>
        <v>0</v>
      </c>
      <c r="L360" s="186">
        <v>15</v>
      </c>
      <c r="M360" s="186">
        <f>G360*(1+L360/100)</f>
        <v>0</v>
      </c>
      <c r="N360" s="184">
        <v>0</v>
      </c>
      <c r="O360" s="184">
        <f>ROUND(E360*N360,2)</f>
        <v>0</v>
      </c>
      <c r="P360" s="184">
        <v>0</v>
      </c>
      <c r="Q360" s="184">
        <f>ROUND(E360*P360,2)</f>
        <v>0</v>
      </c>
      <c r="R360" s="186" t="s">
        <v>392</v>
      </c>
      <c r="S360" s="186" t="s">
        <v>156</v>
      </c>
      <c r="T360" s="187" t="s">
        <v>156</v>
      </c>
      <c r="U360" s="160">
        <v>5.0999999999999997E-2</v>
      </c>
      <c r="V360" s="160">
        <f>ROUND(E360*U360,2)</f>
        <v>0.05</v>
      </c>
      <c r="W360" s="160"/>
      <c r="X360" s="160"/>
      <c r="Y360" s="160" t="s">
        <v>157</v>
      </c>
      <c r="Z360" s="150"/>
      <c r="AA360" s="150"/>
      <c r="AB360" s="150"/>
      <c r="AC360" s="150"/>
      <c r="AD360" s="150"/>
      <c r="AE360" s="150"/>
      <c r="AF360" s="150"/>
      <c r="AG360" s="150" t="s">
        <v>158</v>
      </c>
      <c r="AH360" s="150"/>
      <c r="AI360" s="150"/>
      <c r="AJ360" s="150"/>
      <c r="AK360" s="150"/>
      <c r="AL360" s="150"/>
      <c r="AM360" s="150"/>
      <c r="AN360" s="150"/>
      <c r="AO360" s="150"/>
      <c r="AP360" s="150"/>
      <c r="AQ360" s="150"/>
      <c r="AR360" s="150"/>
      <c r="AS360" s="150"/>
      <c r="AT360" s="150"/>
      <c r="AU360" s="150"/>
      <c r="AV360" s="150"/>
      <c r="AW360" s="150"/>
      <c r="AX360" s="150"/>
      <c r="AY360" s="150"/>
      <c r="AZ360" s="150"/>
      <c r="BA360" s="150"/>
      <c r="BB360" s="150"/>
      <c r="BC360" s="150"/>
      <c r="BD360" s="150"/>
      <c r="BE360" s="150"/>
      <c r="BF360" s="150"/>
      <c r="BG360" s="150"/>
      <c r="BH360" s="150"/>
    </row>
    <row r="361" spans="1:60" outlineLevel="1" x14ac:dyDescent="0.2">
      <c r="A361" s="181">
        <v>200</v>
      </c>
      <c r="B361" s="182" t="s">
        <v>657</v>
      </c>
      <c r="C361" s="192" t="s">
        <v>658</v>
      </c>
      <c r="D361" s="183" t="s">
        <v>154</v>
      </c>
      <c r="E361" s="184">
        <v>1</v>
      </c>
      <c r="F361" s="185"/>
      <c r="G361" s="186">
        <f>ROUND(E361*F361,2)</f>
        <v>0</v>
      </c>
      <c r="H361" s="185"/>
      <c r="I361" s="186">
        <f>ROUND(E361*H361,2)</f>
        <v>0</v>
      </c>
      <c r="J361" s="185"/>
      <c r="K361" s="186">
        <f>ROUND(E361*J361,2)</f>
        <v>0</v>
      </c>
      <c r="L361" s="186">
        <v>15</v>
      </c>
      <c r="M361" s="186">
        <f>G361*(1+L361/100)</f>
        <v>0</v>
      </c>
      <c r="N361" s="184">
        <v>0</v>
      </c>
      <c r="O361" s="184">
        <f>ROUND(E361*N361,2)</f>
        <v>0</v>
      </c>
      <c r="P361" s="184">
        <v>0</v>
      </c>
      <c r="Q361" s="184">
        <f>ROUND(E361*P361,2)</f>
        <v>0</v>
      </c>
      <c r="R361" s="186" t="s">
        <v>392</v>
      </c>
      <c r="S361" s="186" t="s">
        <v>156</v>
      </c>
      <c r="T361" s="187" t="s">
        <v>156</v>
      </c>
      <c r="U361" s="160">
        <v>0.22700000000000001</v>
      </c>
      <c r="V361" s="160">
        <f>ROUND(E361*U361,2)</f>
        <v>0.23</v>
      </c>
      <c r="W361" s="160"/>
      <c r="X361" s="160"/>
      <c r="Y361" s="160" t="s">
        <v>157</v>
      </c>
      <c r="Z361" s="150"/>
      <c r="AA361" s="150"/>
      <c r="AB361" s="150"/>
      <c r="AC361" s="150"/>
      <c r="AD361" s="150"/>
      <c r="AE361" s="150"/>
      <c r="AF361" s="150"/>
      <c r="AG361" s="150" t="s">
        <v>158</v>
      </c>
      <c r="AH361" s="150"/>
      <c r="AI361" s="150"/>
      <c r="AJ361" s="150"/>
      <c r="AK361" s="150"/>
      <c r="AL361" s="150"/>
      <c r="AM361" s="150"/>
      <c r="AN361" s="150"/>
      <c r="AO361" s="150"/>
      <c r="AP361" s="150"/>
      <c r="AQ361" s="150"/>
      <c r="AR361" s="150"/>
      <c r="AS361" s="150"/>
      <c r="AT361" s="150"/>
      <c r="AU361" s="150"/>
      <c r="AV361" s="150"/>
      <c r="AW361" s="150"/>
      <c r="AX361" s="150"/>
      <c r="AY361" s="150"/>
      <c r="AZ361" s="150"/>
      <c r="BA361" s="150"/>
      <c r="BB361" s="150"/>
      <c r="BC361" s="150"/>
      <c r="BD361" s="150"/>
      <c r="BE361" s="150"/>
      <c r="BF361" s="150"/>
      <c r="BG361" s="150"/>
      <c r="BH361" s="150"/>
    </row>
    <row r="362" spans="1:60" outlineLevel="1" x14ac:dyDescent="0.2">
      <c r="A362" s="173">
        <v>201</v>
      </c>
      <c r="B362" s="174" t="s">
        <v>659</v>
      </c>
      <c r="C362" s="189" t="s">
        <v>660</v>
      </c>
      <c r="D362" s="175" t="s">
        <v>314</v>
      </c>
      <c r="E362" s="176">
        <v>3</v>
      </c>
      <c r="F362" s="177"/>
      <c r="G362" s="178">
        <f>ROUND(E362*F362,2)</f>
        <v>0</v>
      </c>
      <c r="H362" s="177"/>
      <c r="I362" s="178">
        <f>ROUND(E362*H362,2)</f>
        <v>0</v>
      </c>
      <c r="J362" s="177"/>
      <c r="K362" s="178">
        <f>ROUND(E362*J362,2)</f>
        <v>0</v>
      </c>
      <c r="L362" s="178">
        <v>15</v>
      </c>
      <c r="M362" s="178">
        <f>G362*(1+L362/100)</f>
        <v>0</v>
      </c>
      <c r="N362" s="176">
        <v>6.8300000000000001E-3</v>
      </c>
      <c r="O362" s="176">
        <f>ROUND(E362*N362,2)</f>
        <v>0.02</v>
      </c>
      <c r="P362" s="176">
        <v>0</v>
      </c>
      <c r="Q362" s="176">
        <f>ROUND(E362*P362,2)</f>
        <v>0</v>
      </c>
      <c r="R362" s="178" t="s">
        <v>392</v>
      </c>
      <c r="S362" s="178" t="s">
        <v>156</v>
      </c>
      <c r="T362" s="179" t="s">
        <v>156</v>
      </c>
      <c r="U362" s="160">
        <v>1.54</v>
      </c>
      <c r="V362" s="160">
        <f>ROUND(E362*U362,2)</f>
        <v>4.62</v>
      </c>
      <c r="W362" s="160"/>
      <c r="X362" s="160" t="s">
        <v>661</v>
      </c>
      <c r="Y362" s="160" t="s">
        <v>157</v>
      </c>
      <c r="Z362" s="150"/>
      <c r="AA362" s="150"/>
      <c r="AB362" s="150"/>
      <c r="AC362" s="150"/>
      <c r="AD362" s="150"/>
      <c r="AE362" s="150"/>
      <c r="AF362" s="150"/>
      <c r="AG362" s="150" t="s">
        <v>158</v>
      </c>
      <c r="AH362" s="150"/>
      <c r="AI362" s="150"/>
      <c r="AJ362" s="150"/>
      <c r="AK362" s="150"/>
      <c r="AL362" s="150"/>
      <c r="AM362" s="150"/>
      <c r="AN362" s="150"/>
      <c r="AO362" s="150"/>
      <c r="AP362" s="150"/>
      <c r="AQ362" s="150"/>
      <c r="AR362" s="150"/>
      <c r="AS362" s="150"/>
      <c r="AT362" s="150"/>
      <c r="AU362" s="150"/>
      <c r="AV362" s="150"/>
      <c r="AW362" s="150"/>
      <c r="AX362" s="150"/>
      <c r="AY362" s="150"/>
      <c r="AZ362" s="150"/>
      <c r="BA362" s="150"/>
      <c r="BB362" s="150"/>
      <c r="BC362" s="150"/>
      <c r="BD362" s="150"/>
      <c r="BE362" s="150"/>
      <c r="BF362" s="150"/>
      <c r="BG362" s="150"/>
      <c r="BH362" s="150"/>
    </row>
    <row r="363" spans="1:60" outlineLevel="2" x14ac:dyDescent="0.2">
      <c r="A363" s="157"/>
      <c r="B363" s="158"/>
      <c r="C363" s="190" t="s">
        <v>66</v>
      </c>
      <c r="D363" s="161"/>
      <c r="E363" s="162">
        <v>3</v>
      </c>
      <c r="F363" s="160"/>
      <c r="G363" s="160"/>
      <c r="H363" s="160"/>
      <c r="I363" s="160"/>
      <c r="J363" s="160"/>
      <c r="K363" s="160"/>
      <c r="L363" s="160"/>
      <c r="M363" s="160"/>
      <c r="N363" s="159"/>
      <c r="O363" s="159"/>
      <c r="P363" s="159"/>
      <c r="Q363" s="159"/>
      <c r="R363" s="160"/>
      <c r="S363" s="160"/>
      <c r="T363" s="160"/>
      <c r="U363" s="160"/>
      <c r="V363" s="160"/>
      <c r="W363" s="160"/>
      <c r="X363" s="160"/>
      <c r="Y363" s="160"/>
      <c r="Z363" s="150"/>
      <c r="AA363" s="150"/>
      <c r="AB363" s="150"/>
      <c r="AC363" s="150"/>
      <c r="AD363" s="150"/>
      <c r="AE363" s="150"/>
      <c r="AF363" s="150"/>
      <c r="AG363" s="150" t="s">
        <v>169</v>
      </c>
      <c r="AH363" s="150">
        <v>0</v>
      </c>
      <c r="AI363" s="150"/>
      <c r="AJ363" s="150"/>
      <c r="AK363" s="150"/>
      <c r="AL363" s="150"/>
      <c r="AM363" s="150"/>
      <c r="AN363" s="150"/>
      <c r="AO363" s="150"/>
      <c r="AP363" s="150"/>
      <c r="AQ363" s="150"/>
      <c r="AR363" s="150"/>
      <c r="AS363" s="150"/>
      <c r="AT363" s="150"/>
      <c r="AU363" s="150"/>
      <c r="AV363" s="150"/>
      <c r="AW363" s="150"/>
      <c r="AX363" s="150"/>
      <c r="AY363" s="150"/>
      <c r="AZ363" s="150"/>
      <c r="BA363" s="150"/>
      <c r="BB363" s="150"/>
      <c r="BC363" s="150"/>
      <c r="BD363" s="150"/>
      <c r="BE363" s="150"/>
      <c r="BF363" s="150"/>
      <c r="BG363" s="150"/>
      <c r="BH363" s="150"/>
    </row>
    <row r="364" spans="1:60" ht="22.5" outlineLevel="1" x14ac:dyDescent="0.2">
      <c r="A364" s="173">
        <v>202</v>
      </c>
      <c r="B364" s="174" t="s">
        <v>662</v>
      </c>
      <c r="C364" s="189" t="s">
        <v>663</v>
      </c>
      <c r="D364" s="175" t="s">
        <v>154</v>
      </c>
      <c r="E364" s="176">
        <v>1</v>
      </c>
      <c r="F364" s="177"/>
      <c r="G364" s="178">
        <f>ROUND(E364*F364,2)</f>
        <v>0</v>
      </c>
      <c r="H364" s="177"/>
      <c r="I364" s="178">
        <f>ROUND(E364*H364,2)</f>
        <v>0</v>
      </c>
      <c r="J364" s="177"/>
      <c r="K364" s="178">
        <f>ROUND(E364*J364,2)</f>
        <v>0</v>
      </c>
      <c r="L364" s="178">
        <v>15</v>
      </c>
      <c r="M364" s="178">
        <f>G364*(1+L364/100)</f>
        <v>0</v>
      </c>
      <c r="N364" s="176">
        <v>0</v>
      </c>
      <c r="O364" s="176">
        <f>ROUND(E364*N364,2)</f>
        <v>0</v>
      </c>
      <c r="P364" s="176">
        <v>0</v>
      </c>
      <c r="Q364" s="176">
        <f>ROUND(E364*P364,2)</f>
        <v>0</v>
      </c>
      <c r="R364" s="178"/>
      <c r="S364" s="178" t="s">
        <v>259</v>
      </c>
      <c r="T364" s="179" t="s">
        <v>226</v>
      </c>
      <c r="U364" s="160">
        <v>0</v>
      </c>
      <c r="V364" s="160">
        <f>ROUND(E364*U364,2)</f>
        <v>0</v>
      </c>
      <c r="W364" s="160"/>
      <c r="X364" s="160" t="s">
        <v>227</v>
      </c>
      <c r="Y364" s="160" t="s">
        <v>157</v>
      </c>
      <c r="Z364" s="150"/>
      <c r="AA364" s="150"/>
      <c r="AB364" s="150"/>
      <c r="AC364" s="150"/>
      <c r="AD364" s="150"/>
      <c r="AE364" s="150"/>
      <c r="AF364" s="150"/>
      <c r="AG364" s="150" t="s">
        <v>664</v>
      </c>
      <c r="AH364" s="150"/>
      <c r="AI364" s="150"/>
      <c r="AJ364" s="150"/>
      <c r="AK364" s="150"/>
      <c r="AL364" s="150"/>
      <c r="AM364" s="150"/>
      <c r="AN364" s="150"/>
      <c r="AO364" s="150"/>
      <c r="AP364" s="150"/>
      <c r="AQ364" s="150"/>
      <c r="AR364" s="150"/>
      <c r="AS364" s="150"/>
      <c r="AT364" s="150"/>
      <c r="AU364" s="150"/>
      <c r="AV364" s="150"/>
      <c r="AW364" s="150"/>
      <c r="AX364" s="150"/>
      <c r="AY364" s="150"/>
      <c r="AZ364" s="150"/>
      <c r="BA364" s="150"/>
      <c r="BB364" s="150"/>
      <c r="BC364" s="150"/>
      <c r="BD364" s="150"/>
      <c r="BE364" s="150"/>
      <c r="BF364" s="150"/>
      <c r="BG364" s="150"/>
      <c r="BH364" s="150"/>
    </row>
    <row r="365" spans="1:60" outlineLevel="2" x14ac:dyDescent="0.2">
      <c r="A365" s="157"/>
      <c r="B365" s="158"/>
      <c r="C365" s="190" t="s">
        <v>665</v>
      </c>
      <c r="D365" s="161"/>
      <c r="E365" s="162">
        <v>1</v>
      </c>
      <c r="F365" s="160"/>
      <c r="G365" s="160"/>
      <c r="H365" s="160"/>
      <c r="I365" s="160"/>
      <c r="J365" s="160"/>
      <c r="K365" s="160"/>
      <c r="L365" s="160"/>
      <c r="M365" s="160"/>
      <c r="N365" s="159"/>
      <c r="O365" s="159"/>
      <c r="P365" s="159"/>
      <c r="Q365" s="159"/>
      <c r="R365" s="160"/>
      <c r="S365" s="160"/>
      <c r="T365" s="160"/>
      <c r="U365" s="160"/>
      <c r="V365" s="160"/>
      <c r="W365" s="160"/>
      <c r="X365" s="160"/>
      <c r="Y365" s="160"/>
      <c r="Z365" s="150"/>
      <c r="AA365" s="150"/>
      <c r="AB365" s="150"/>
      <c r="AC365" s="150"/>
      <c r="AD365" s="150"/>
      <c r="AE365" s="150"/>
      <c r="AF365" s="150"/>
      <c r="AG365" s="150" t="s">
        <v>169</v>
      </c>
      <c r="AH365" s="150">
        <v>0</v>
      </c>
      <c r="AI365" s="150"/>
      <c r="AJ365" s="150"/>
      <c r="AK365" s="150"/>
      <c r="AL365" s="150"/>
      <c r="AM365" s="150"/>
      <c r="AN365" s="150"/>
      <c r="AO365" s="150"/>
      <c r="AP365" s="150"/>
      <c r="AQ365" s="150"/>
      <c r="AR365" s="150"/>
      <c r="AS365" s="150"/>
      <c r="AT365" s="150"/>
      <c r="AU365" s="150"/>
      <c r="AV365" s="150"/>
      <c r="AW365" s="150"/>
      <c r="AX365" s="150"/>
      <c r="AY365" s="150"/>
      <c r="AZ365" s="150"/>
      <c r="BA365" s="150"/>
      <c r="BB365" s="150"/>
      <c r="BC365" s="150"/>
      <c r="BD365" s="150"/>
      <c r="BE365" s="150"/>
      <c r="BF365" s="150"/>
      <c r="BG365" s="150"/>
      <c r="BH365" s="150"/>
    </row>
    <row r="366" spans="1:60" outlineLevel="1" x14ac:dyDescent="0.2">
      <c r="A366" s="173">
        <v>203</v>
      </c>
      <c r="B366" s="174" t="s">
        <v>666</v>
      </c>
      <c r="C366" s="189" t="s">
        <v>667</v>
      </c>
      <c r="D366" s="175" t="s">
        <v>154</v>
      </c>
      <c r="E366" s="176">
        <v>2</v>
      </c>
      <c r="F366" s="177"/>
      <c r="G366" s="178">
        <f>ROUND(E366*F366,2)</f>
        <v>0</v>
      </c>
      <c r="H366" s="177"/>
      <c r="I366" s="178">
        <f>ROUND(E366*H366,2)</f>
        <v>0</v>
      </c>
      <c r="J366" s="177"/>
      <c r="K366" s="178">
        <f>ROUND(E366*J366,2)</f>
        <v>0</v>
      </c>
      <c r="L366" s="178">
        <v>15</v>
      </c>
      <c r="M366" s="178">
        <f>G366*(1+L366/100)</f>
        <v>0</v>
      </c>
      <c r="N366" s="176">
        <v>5.0000000000000001E-4</v>
      </c>
      <c r="O366" s="176">
        <f>ROUND(E366*N366,2)</f>
        <v>0</v>
      </c>
      <c r="P366" s="176">
        <v>0</v>
      </c>
      <c r="Q366" s="176">
        <f>ROUND(E366*P366,2)</f>
        <v>0</v>
      </c>
      <c r="R366" s="178"/>
      <c r="S366" s="178" t="s">
        <v>259</v>
      </c>
      <c r="T366" s="179" t="s">
        <v>226</v>
      </c>
      <c r="U366" s="160">
        <v>0</v>
      </c>
      <c r="V366" s="160">
        <f>ROUND(E366*U366,2)</f>
        <v>0</v>
      </c>
      <c r="W366" s="160"/>
      <c r="X366" s="160"/>
      <c r="Y366" s="160" t="s">
        <v>157</v>
      </c>
      <c r="Z366" s="150"/>
      <c r="AA366" s="150"/>
      <c r="AB366" s="150"/>
      <c r="AC366" s="150"/>
      <c r="AD366" s="150"/>
      <c r="AE366" s="150"/>
      <c r="AF366" s="150"/>
      <c r="AG366" s="150" t="s">
        <v>158</v>
      </c>
      <c r="AH366" s="150"/>
      <c r="AI366" s="150"/>
      <c r="AJ366" s="150"/>
      <c r="AK366" s="150"/>
      <c r="AL366" s="150"/>
      <c r="AM366" s="150"/>
      <c r="AN366" s="150"/>
      <c r="AO366" s="150"/>
      <c r="AP366" s="150"/>
      <c r="AQ366" s="150"/>
      <c r="AR366" s="150"/>
      <c r="AS366" s="150"/>
      <c r="AT366" s="150"/>
      <c r="AU366" s="150"/>
      <c r="AV366" s="150"/>
      <c r="AW366" s="150"/>
      <c r="AX366" s="150"/>
      <c r="AY366" s="150"/>
      <c r="AZ366" s="150"/>
      <c r="BA366" s="150"/>
      <c r="BB366" s="150"/>
      <c r="BC366" s="150"/>
      <c r="BD366" s="150"/>
      <c r="BE366" s="150"/>
      <c r="BF366" s="150"/>
      <c r="BG366" s="150"/>
      <c r="BH366" s="150"/>
    </row>
    <row r="367" spans="1:60" outlineLevel="2" x14ac:dyDescent="0.2">
      <c r="A367" s="157"/>
      <c r="B367" s="158"/>
      <c r="C367" s="253" t="s">
        <v>668</v>
      </c>
      <c r="D367" s="254"/>
      <c r="E367" s="254"/>
      <c r="F367" s="254"/>
      <c r="G367" s="254"/>
      <c r="H367" s="160"/>
      <c r="I367" s="160"/>
      <c r="J367" s="160"/>
      <c r="K367" s="160"/>
      <c r="L367" s="160"/>
      <c r="M367" s="160"/>
      <c r="N367" s="159"/>
      <c r="O367" s="159"/>
      <c r="P367" s="159"/>
      <c r="Q367" s="159"/>
      <c r="R367" s="160"/>
      <c r="S367" s="160"/>
      <c r="T367" s="160"/>
      <c r="U367" s="160"/>
      <c r="V367" s="160"/>
      <c r="W367" s="160"/>
      <c r="X367" s="160"/>
      <c r="Y367" s="160"/>
      <c r="Z367" s="150"/>
      <c r="AA367" s="150"/>
      <c r="AB367" s="150"/>
      <c r="AC367" s="150"/>
      <c r="AD367" s="150"/>
      <c r="AE367" s="150"/>
      <c r="AF367" s="150"/>
      <c r="AG367" s="150" t="s">
        <v>162</v>
      </c>
      <c r="AH367" s="150"/>
      <c r="AI367" s="150"/>
      <c r="AJ367" s="150"/>
      <c r="AK367" s="150"/>
      <c r="AL367" s="150"/>
      <c r="AM367" s="150"/>
      <c r="AN367" s="150"/>
      <c r="AO367" s="150"/>
      <c r="AP367" s="150"/>
      <c r="AQ367" s="150"/>
      <c r="AR367" s="150"/>
      <c r="AS367" s="150"/>
      <c r="AT367" s="150"/>
      <c r="AU367" s="150"/>
      <c r="AV367" s="150"/>
      <c r="AW367" s="150"/>
      <c r="AX367" s="150"/>
      <c r="AY367" s="150"/>
      <c r="AZ367" s="150"/>
      <c r="BA367" s="180" t="str">
        <f>C367</f>
        <v>Zaslepovací příruba (volné vývody pro rezervu na rozdělovači), vč. spoj. materiálu a těsnění, DN50/PN6.</v>
      </c>
      <c r="BB367" s="150"/>
      <c r="BC367" s="150"/>
      <c r="BD367" s="150"/>
      <c r="BE367" s="150"/>
      <c r="BF367" s="150"/>
      <c r="BG367" s="150"/>
      <c r="BH367" s="150"/>
    </row>
    <row r="368" spans="1:60" outlineLevel="1" x14ac:dyDescent="0.2">
      <c r="A368" s="181">
        <v>204</v>
      </c>
      <c r="B368" s="182" t="s">
        <v>669</v>
      </c>
      <c r="C368" s="192" t="s">
        <v>670</v>
      </c>
      <c r="D368" s="183" t="s">
        <v>154</v>
      </c>
      <c r="E368" s="184">
        <v>4</v>
      </c>
      <c r="F368" s="185"/>
      <c r="G368" s="186">
        <f>ROUND(E368*F368,2)</f>
        <v>0</v>
      </c>
      <c r="H368" s="185"/>
      <c r="I368" s="186">
        <f>ROUND(E368*H368,2)</f>
        <v>0</v>
      </c>
      <c r="J368" s="185"/>
      <c r="K368" s="186">
        <f>ROUND(E368*J368,2)</f>
        <v>0</v>
      </c>
      <c r="L368" s="186">
        <v>15</v>
      </c>
      <c r="M368" s="186">
        <f>G368*(1+L368/100)</f>
        <v>0</v>
      </c>
      <c r="N368" s="184">
        <v>5.0000000000000001E-4</v>
      </c>
      <c r="O368" s="184">
        <f>ROUND(E368*N368,2)</f>
        <v>0</v>
      </c>
      <c r="P368" s="184">
        <v>0</v>
      </c>
      <c r="Q368" s="184">
        <f>ROUND(E368*P368,2)</f>
        <v>0</v>
      </c>
      <c r="R368" s="186" t="s">
        <v>392</v>
      </c>
      <c r="S368" s="186" t="s">
        <v>156</v>
      </c>
      <c r="T368" s="187" t="s">
        <v>156</v>
      </c>
      <c r="U368" s="160">
        <v>0.124</v>
      </c>
      <c r="V368" s="160">
        <f>ROUND(E368*U368,2)</f>
        <v>0.5</v>
      </c>
      <c r="W368" s="160"/>
      <c r="X368" s="160"/>
      <c r="Y368" s="160" t="s">
        <v>157</v>
      </c>
      <c r="Z368" s="150"/>
      <c r="AA368" s="150"/>
      <c r="AB368" s="150"/>
      <c r="AC368" s="150"/>
      <c r="AD368" s="150"/>
      <c r="AE368" s="150"/>
      <c r="AF368" s="150"/>
      <c r="AG368" s="150" t="s">
        <v>158</v>
      </c>
      <c r="AH368" s="150"/>
      <c r="AI368" s="150"/>
      <c r="AJ368" s="150"/>
      <c r="AK368" s="150"/>
      <c r="AL368" s="150"/>
      <c r="AM368" s="150"/>
      <c r="AN368" s="150"/>
      <c r="AO368" s="150"/>
      <c r="AP368" s="150"/>
      <c r="AQ368" s="150"/>
      <c r="AR368" s="150"/>
      <c r="AS368" s="150"/>
      <c r="AT368" s="150"/>
      <c r="AU368" s="150"/>
      <c r="AV368" s="150"/>
      <c r="AW368" s="150"/>
      <c r="AX368" s="150"/>
      <c r="AY368" s="150"/>
      <c r="AZ368" s="150"/>
      <c r="BA368" s="150"/>
      <c r="BB368" s="150"/>
      <c r="BC368" s="150"/>
      <c r="BD368" s="150"/>
      <c r="BE368" s="150"/>
      <c r="BF368" s="150"/>
      <c r="BG368" s="150"/>
      <c r="BH368" s="150"/>
    </row>
    <row r="369" spans="1:60" outlineLevel="1" x14ac:dyDescent="0.2">
      <c r="A369" s="181">
        <v>205</v>
      </c>
      <c r="B369" s="182" t="s">
        <v>671</v>
      </c>
      <c r="C369" s="192" t="s">
        <v>672</v>
      </c>
      <c r="D369" s="183" t="s">
        <v>154</v>
      </c>
      <c r="E369" s="184">
        <v>1</v>
      </c>
      <c r="F369" s="185"/>
      <c r="G369" s="186">
        <f>ROUND(E369*F369,2)</f>
        <v>0</v>
      </c>
      <c r="H369" s="185"/>
      <c r="I369" s="186">
        <f>ROUND(E369*H369,2)</f>
        <v>0</v>
      </c>
      <c r="J369" s="185"/>
      <c r="K369" s="186">
        <f>ROUND(E369*J369,2)</f>
        <v>0</v>
      </c>
      <c r="L369" s="186">
        <v>15</v>
      </c>
      <c r="M369" s="186">
        <f>G369*(1+L369/100)</f>
        <v>0</v>
      </c>
      <c r="N369" s="184">
        <v>5.0000000000000001E-4</v>
      </c>
      <c r="O369" s="184">
        <f>ROUND(E369*N369,2)</f>
        <v>0</v>
      </c>
      <c r="P369" s="184">
        <v>0</v>
      </c>
      <c r="Q369" s="184">
        <f>ROUND(E369*P369,2)</f>
        <v>0</v>
      </c>
      <c r="R369" s="186"/>
      <c r="S369" s="186" t="s">
        <v>259</v>
      </c>
      <c r="T369" s="187" t="s">
        <v>226</v>
      </c>
      <c r="U369" s="160">
        <v>0</v>
      </c>
      <c r="V369" s="160">
        <f>ROUND(E369*U369,2)</f>
        <v>0</v>
      </c>
      <c r="W369" s="160"/>
      <c r="X369" s="160"/>
      <c r="Y369" s="160" t="s">
        <v>157</v>
      </c>
      <c r="Z369" s="150"/>
      <c r="AA369" s="150"/>
      <c r="AB369" s="150"/>
      <c r="AC369" s="150"/>
      <c r="AD369" s="150"/>
      <c r="AE369" s="150"/>
      <c r="AF369" s="150"/>
      <c r="AG369" s="150" t="s">
        <v>158</v>
      </c>
      <c r="AH369" s="150"/>
      <c r="AI369" s="150"/>
      <c r="AJ369" s="150"/>
      <c r="AK369" s="150"/>
      <c r="AL369" s="150"/>
      <c r="AM369" s="150"/>
      <c r="AN369" s="150"/>
      <c r="AO369" s="150"/>
      <c r="AP369" s="150"/>
      <c r="AQ369" s="150"/>
      <c r="AR369" s="150"/>
      <c r="AS369" s="150"/>
      <c r="AT369" s="150"/>
      <c r="AU369" s="150"/>
      <c r="AV369" s="150"/>
      <c r="AW369" s="150"/>
      <c r="AX369" s="150"/>
      <c r="AY369" s="150"/>
      <c r="AZ369" s="150"/>
      <c r="BA369" s="150"/>
      <c r="BB369" s="150"/>
      <c r="BC369" s="150"/>
      <c r="BD369" s="150"/>
      <c r="BE369" s="150"/>
      <c r="BF369" s="150"/>
      <c r="BG369" s="150"/>
      <c r="BH369" s="150"/>
    </row>
    <row r="370" spans="1:60" ht="22.5" outlineLevel="1" x14ac:dyDescent="0.2">
      <c r="A370" s="181">
        <v>206</v>
      </c>
      <c r="B370" s="182" t="s">
        <v>673</v>
      </c>
      <c r="C370" s="192" t="s">
        <v>674</v>
      </c>
      <c r="D370" s="183" t="s">
        <v>154</v>
      </c>
      <c r="E370" s="184">
        <v>2</v>
      </c>
      <c r="F370" s="185"/>
      <c r="G370" s="186">
        <f>ROUND(E370*F370,2)</f>
        <v>0</v>
      </c>
      <c r="H370" s="185"/>
      <c r="I370" s="186">
        <f>ROUND(E370*H370,2)</f>
        <v>0</v>
      </c>
      <c r="J370" s="185"/>
      <c r="K370" s="186">
        <f>ROUND(E370*J370,2)</f>
        <v>0</v>
      </c>
      <c r="L370" s="186">
        <v>15</v>
      </c>
      <c r="M370" s="186">
        <f>G370*(1+L370/100)</f>
        <v>0</v>
      </c>
      <c r="N370" s="184">
        <v>1.3999999999999999E-4</v>
      </c>
      <c r="O370" s="184">
        <f>ROUND(E370*N370,2)</f>
        <v>0</v>
      </c>
      <c r="P370" s="184">
        <v>0</v>
      </c>
      <c r="Q370" s="184">
        <f>ROUND(E370*P370,2)</f>
        <v>0</v>
      </c>
      <c r="R370" s="186" t="s">
        <v>392</v>
      </c>
      <c r="S370" s="186" t="s">
        <v>156</v>
      </c>
      <c r="T370" s="187" t="s">
        <v>156</v>
      </c>
      <c r="U370" s="160">
        <v>8.2000000000000003E-2</v>
      </c>
      <c r="V370" s="160">
        <f>ROUND(E370*U370,2)</f>
        <v>0.16</v>
      </c>
      <c r="W370" s="160"/>
      <c r="X370" s="160"/>
      <c r="Y370" s="160" t="s">
        <v>157</v>
      </c>
      <c r="Z370" s="150"/>
      <c r="AA370" s="150"/>
      <c r="AB370" s="150"/>
      <c r="AC370" s="150"/>
      <c r="AD370" s="150"/>
      <c r="AE370" s="150"/>
      <c r="AF370" s="150"/>
      <c r="AG370" s="150" t="s">
        <v>158</v>
      </c>
      <c r="AH370" s="150"/>
      <c r="AI370" s="150"/>
      <c r="AJ370" s="150"/>
      <c r="AK370" s="150"/>
      <c r="AL370" s="150"/>
      <c r="AM370" s="150"/>
      <c r="AN370" s="150"/>
      <c r="AO370" s="150"/>
      <c r="AP370" s="150"/>
      <c r="AQ370" s="150"/>
      <c r="AR370" s="150"/>
      <c r="AS370" s="150"/>
      <c r="AT370" s="150"/>
      <c r="AU370" s="150"/>
      <c r="AV370" s="150"/>
      <c r="AW370" s="150"/>
      <c r="AX370" s="150"/>
      <c r="AY370" s="150"/>
      <c r="AZ370" s="150"/>
      <c r="BA370" s="150"/>
      <c r="BB370" s="150"/>
      <c r="BC370" s="150"/>
      <c r="BD370" s="150"/>
      <c r="BE370" s="150"/>
      <c r="BF370" s="150"/>
      <c r="BG370" s="150"/>
      <c r="BH370" s="150"/>
    </row>
    <row r="371" spans="1:60" outlineLevel="1" x14ac:dyDescent="0.2">
      <c r="A371" s="181">
        <v>207</v>
      </c>
      <c r="B371" s="182" t="s">
        <v>675</v>
      </c>
      <c r="C371" s="192" t="s">
        <v>676</v>
      </c>
      <c r="D371" s="183" t="s">
        <v>154</v>
      </c>
      <c r="E371" s="184">
        <v>2</v>
      </c>
      <c r="F371" s="185"/>
      <c r="G371" s="186">
        <f>ROUND(E371*F371,2)</f>
        <v>0</v>
      </c>
      <c r="H371" s="185"/>
      <c r="I371" s="186">
        <f>ROUND(E371*H371,2)</f>
        <v>0</v>
      </c>
      <c r="J371" s="185"/>
      <c r="K371" s="186">
        <f>ROUND(E371*J371,2)</f>
        <v>0</v>
      </c>
      <c r="L371" s="186">
        <v>15</v>
      </c>
      <c r="M371" s="186">
        <f>G371*(1+L371/100)</f>
        <v>0</v>
      </c>
      <c r="N371" s="184">
        <v>1E-3</v>
      </c>
      <c r="O371" s="184">
        <f>ROUND(E371*N371,2)</f>
        <v>0</v>
      </c>
      <c r="P371" s="184">
        <v>0</v>
      </c>
      <c r="Q371" s="184">
        <f>ROUND(E371*P371,2)</f>
        <v>0</v>
      </c>
      <c r="R371" s="186"/>
      <c r="S371" s="186" t="s">
        <v>259</v>
      </c>
      <c r="T371" s="187" t="s">
        <v>226</v>
      </c>
      <c r="U371" s="160">
        <v>0</v>
      </c>
      <c r="V371" s="160">
        <f>ROUND(E371*U371,2)</f>
        <v>0</v>
      </c>
      <c r="W371" s="160"/>
      <c r="X371" s="160"/>
      <c r="Y371" s="160" t="s">
        <v>157</v>
      </c>
      <c r="Z371" s="150"/>
      <c r="AA371" s="150"/>
      <c r="AB371" s="150"/>
      <c r="AC371" s="150"/>
      <c r="AD371" s="150"/>
      <c r="AE371" s="150"/>
      <c r="AF371" s="150"/>
      <c r="AG371" s="150" t="s">
        <v>158</v>
      </c>
      <c r="AH371" s="150"/>
      <c r="AI371" s="150"/>
      <c r="AJ371" s="150"/>
      <c r="AK371" s="150"/>
      <c r="AL371" s="150"/>
      <c r="AM371" s="150"/>
      <c r="AN371" s="150"/>
      <c r="AO371" s="150"/>
      <c r="AP371" s="150"/>
      <c r="AQ371" s="150"/>
      <c r="AR371" s="150"/>
      <c r="AS371" s="150"/>
      <c r="AT371" s="150"/>
      <c r="AU371" s="150"/>
      <c r="AV371" s="150"/>
      <c r="AW371" s="150"/>
      <c r="AX371" s="150"/>
      <c r="AY371" s="150"/>
      <c r="AZ371" s="150"/>
      <c r="BA371" s="150"/>
      <c r="BB371" s="150"/>
      <c r="BC371" s="150"/>
      <c r="BD371" s="150"/>
      <c r="BE371" s="150"/>
      <c r="BF371" s="150"/>
      <c r="BG371" s="150"/>
      <c r="BH371" s="150"/>
    </row>
    <row r="372" spans="1:60" outlineLevel="1" x14ac:dyDescent="0.2">
      <c r="A372" s="173">
        <v>208</v>
      </c>
      <c r="B372" s="174" t="s">
        <v>677</v>
      </c>
      <c r="C372" s="189" t="s">
        <v>678</v>
      </c>
      <c r="D372" s="175" t="s">
        <v>154</v>
      </c>
      <c r="E372" s="176">
        <v>2</v>
      </c>
      <c r="F372" s="177"/>
      <c r="G372" s="178">
        <f>ROUND(E372*F372,2)</f>
        <v>0</v>
      </c>
      <c r="H372" s="177"/>
      <c r="I372" s="178">
        <f>ROUND(E372*H372,2)</f>
        <v>0</v>
      </c>
      <c r="J372" s="177"/>
      <c r="K372" s="178">
        <f>ROUND(E372*J372,2)</f>
        <v>0</v>
      </c>
      <c r="L372" s="178">
        <v>15</v>
      </c>
      <c r="M372" s="178">
        <f>G372*(1+L372/100)</f>
        <v>0</v>
      </c>
      <c r="N372" s="176">
        <v>5.0000000000000001E-4</v>
      </c>
      <c r="O372" s="176">
        <f>ROUND(E372*N372,2)</f>
        <v>0</v>
      </c>
      <c r="P372" s="176">
        <v>0</v>
      </c>
      <c r="Q372" s="176">
        <f>ROUND(E372*P372,2)</f>
        <v>0</v>
      </c>
      <c r="R372" s="178"/>
      <c r="S372" s="178" t="s">
        <v>259</v>
      </c>
      <c r="T372" s="179" t="s">
        <v>226</v>
      </c>
      <c r="U372" s="160">
        <v>0</v>
      </c>
      <c r="V372" s="160">
        <f>ROUND(E372*U372,2)</f>
        <v>0</v>
      </c>
      <c r="W372" s="160"/>
      <c r="X372" s="160"/>
      <c r="Y372" s="160" t="s">
        <v>157</v>
      </c>
      <c r="Z372" s="150"/>
      <c r="AA372" s="150"/>
      <c r="AB372" s="150"/>
      <c r="AC372" s="150"/>
      <c r="AD372" s="150"/>
      <c r="AE372" s="150"/>
      <c r="AF372" s="150"/>
      <c r="AG372" s="150" t="s">
        <v>158</v>
      </c>
      <c r="AH372" s="150"/>
      <c r="AI372" s="150"/>
      <c r="AJ372" s="150"/>
      <c r="AK372" s="150"/>
      <c r="AL372" s="150"/>
      <c r="AM372" s="150"/>
      <c r="AN372" s="150"/>
      <c r="AO372" s="150"/>
      <c r="AP372" s="150"/>
      <c r="AQ372" s="150"/>
      <c r="AR372" s="150"/>
      <c r="AS372" s="150"/>
      <c r="AT372" s="150"/>
      <c r="AU372" s="150"/>
      <c r="AV372" s="150"/>
      <c r="AW372" s="150"/>
      <c r="AX372" s="150"/>
      <c r="AY372" s="150"/>
      <c r="AZ372" s="150"/>
      <c r="BA372" s="150"/>
      <c r="BB372" s="150"/>
      <c r="BC372" s="150"/>
      <c r="BD372" s="150"/>
      <c r="BE372" s="150"/>
      <c r="BF372" s="150"/>
      <c r="BG372" s="150"/>
      <c r="BH372" s="150"/>
    </row>
    <row r="373" spans="1:60" outlineLevel="2" x14ac:dyDescent="0.2">
      <c r="A373" s="157"/>
      <c r="B373" s="158"/>
      <c r="C373" s="253" t="s">
        <v>679</v>
      </c>
      <c r="D373" s="254"/>
      <c r="E373" s="254"/>
      <c r="F373" s="254"/>
      <c r="G373" s="254"/>
      <c r="H373" s="160"/>
      <c r="I373" s="160"/>
      <c r="J373" s="160"/>
      <c r="K373" s="160"/>
      <c r="L373" s="160"/>
      <c r="M373" s="160"/>
      <c r="N373" s="159"/>
      <c r="O373" s="159"/>
      <c r="P373" s="159"/>
      <c r="Q373" s="159"/>
      <c r="R373" s="160"/>
      <c r="S373" s="160"/>
      <c r="T373" s="160"/>
      <c r="U373" s="160"/>
      <c r="V373" s="160"/>
      <c r="W373" s="160"/>
      <c r="X373" s="160"/>
      <c r="Y373" s="160"/>
      <c r="Z373" s="150"/>
      <c r="AA373" s="150"/>
      <c r="AB373" s="150"/>
      <c r="AC373" s="150"/>
      <c r="AD373" s="150"/>
      <c r="AE373" s="150"/>
      <c r="AF373" s="150"/>
      <c r="AG373" s="150" t="s">
        <v>162</v>
      </c>
      <c r="AH373" s="150"/>
      <c r="AI373" s="150"/>
      <c r="AJ373" s="150"/>
      <c r="AK373" s="150"/>
      <c r="AL373" s="150"/>
      <c r="AM373" s="150"/>
      <c r="AN373" s="150"/>
      <c r="AO373" s="150"/>
      <c r="AP373" s="150"/>
      <c r="AQ373" s="150"/>
      <c r="AR373" s="150"/>
      <c r="AS373" s="150"/>
      <c r="AT373" s="150"/>
      <c r="AU373" s="150"/>
      <c r="AV373" s="150"/>
      <c r="AW373" s="150"/>
      <c r="AX373" s="150"/>
      <c r="AY373" s="150"/>
      <c r="AZ373" s="150"/>
      <c r="BA373" s="150"/>
      <c r="BB373" s="150"/>
      <c r="BC373" s="150"/>
      <c r="BD373" s="150"/>
      <c r="BE373" s="150"/>
      <c r="BF373" s="150"/>
      <c r="BG373" s="150"/>
      <c r="BH373" s="150"/>
    </row>
    <row r="374" spans="1:60" outlineLevel="1" x14ac:dyDescent="0.2">
      <c r="A374" s="181">
        <v>209</v>
      </c>
      <c r="B374" s="182" t="s">
        <v>395</v>
      </c>
      <c r="C374" s="192" t="s">
        <v>396</v>
      </c>
      <c r="D374" s="183" t="s">
        <v>154</v>
      </c>
      <c r="E374" s="184">
        <v>1</v>
      </c>
      <c r="F374" s="185"/>
      <c r="G374" s="186">
        <f t="shared" ref="G374:G379" si="28">ROUND(E374*F374,2)</f>
        <v>0</v>
      </c>
      <c r="H374" s="185"/>
      <c r="I374" s="186">
        <f t="shared" ref="I374:I379" si="29">ROUND(E374*H374,2)</f>
        <v>0</v>
      </c>
      <c r="J374" s="185"/>
      <c r="K374" s="186">
        <f t="shared" ref="K374:K379" si="30">ROUND(E374*J374,2)</f>
        <v>0</v>
      </c>
      <c r="L374" s="186">
        <v>15</v>
      </c>
      <c r="M374" s="186">
        <f t="shared" ref="M374:M379" si="31">G374*(1+L374/100)</f>
        <v>0</v>
      </c>
      <c r="N374" s="184">
        <v>2.5200000000000001E-3</v>
      </c>
      <c r="O374" s="184">
        <f t="shared" ref="O374:O379" si="32">ROUND(E374*N374,2)</f>
        <v>0</v>
      </c>
      <c r="P374" s="184">
        <v>0</v>
      </c>
      <c r="Q374" s="184">
        <f t="shared" ref="Q374:Q379" si="33">ROUND(E374*P374,2)</f>
        <v>0</v>
      </c>
      <c r="R374" s="186" t="s">
        <v>392</v>
      </c>
      <c r="S374" s="186" t="s">
        <v>156</v>
      </c>
      <c r="T374" s="187" t="s">
        <v>156</v>
      </c>
      <c r="U374" s="160">
        <v>0.433</v>
      </c>
      <c r="V374" s="160">
        <f t="shared" ref="V374:V379" si="34">ROUND(E374*U374,2)</f>
        <v>0.43</v>
      </c>
      <c r="W374" s="160"/>
      <c r="X374" s="160"/>
      <c r="Y374" s="160" t="s">
        <v>157</v>
      </c>
      <c r="Z374" s="150"/>
      <c r="AA374" s="150"/>
      <c r="AB374" s="150"/>
      <c r="AC374" s="150"/>
      <c r="AD374" s="150"/>
      <c r="AE374" s="150"/>
      <c r="AF374" s="150"/>
      <c r="AG374" s="150" t="s">
        <v>680</v>
      </c>
      <c r="AH374" s="150"/>
      <c r="AI374" s="150"/>
      <c r="AJ374" s="150"/>
      <c r="AK374" s="150"/>
      <c r="AL374" s="150"/>
      <c r="AM374" s="150"/>
      <c r="AN374" s="150"/>
      <c r="AO374" s="150"/>
      <c r="AP374" s="150"/>
      <c r="AQ374" s="150"/>
      <c r="AR374" s="150"/>
      <c r="AS374" s="150"/>
      <c r="AT374" s="150"/>
      <c r="AU374" s="150"/>
      <c r="AV374" s="150"/>
      <c r="AW374" s="150"/>
      <c r="AX374" s="150"/>
      <c r="AY374" s="150"/>
      <c r="AZ374" s="150"/>
      <c r="BA374" s="150"/>
      <c r="BB374" s="150"/>
      <c r="BC374" s="150"/>
      <c r="BD374" s="150"/>
      <c r="BE374" s="150"/>
      <c r="BF374" s="150"/>
      <c r="BG374" s="150"/>
      <c r="BH374" s="150"/>
    </row>
    <row r="375" spans="1:60" outlineLevel="1" x14ac:dyDescent="0.2">
      <c r="A375" s="181">
        <v>210</v>
      </c>
      <c r="B375" s="182" t="s">
        <v>681</v>
      </c>
      <c r="C375" s="192" t="s">
        <v>477</v>
      </c>
      <c r="D375" s="183" t="s">
        <v>154</v>
      </c>
      <c r="E375" s="184">
        <v>1</v>
      </c>
      <c r="F375" s="185"/>
      <c r="G375" s="186">
        <f t="shared" si="28"/>
        <v>0</v>
      </c>
      <c r="H375" s="185"/>
      <c r="I375" s="186">
        <f t="shared" si="29"/>
        <v>0</v>
      </c>
      <c r="J375" s="185"/>
      <c r="K375" s="186">
        <f t="shared" si="30"/>
        <v>0</v>
      </c>
      <c r="L375" s="186">
        <v>15</v>
      </c>
      <c r="M375" s="186">
        <f t="shared" si="31"/>
        <v>0</v>
      </c>
      <c r="N375" s="184">
        <v>1E-3</v>
      </c>
      <c r="O375" s="184">
        <f t="shared" si="32"/>
        <v>0</v>
      </c>
      <c r="P375" s="184">
        <v>0</v>
      </c>
      <c r="Q375" s="184">
        <f t="shared" si="33"/>
        <v>0</v>
      </c>
      <c r="R375" s="186"/>
      <c r="S375" s="186" t="s">
        <v>259</v>
      </c>
      <c r="T375" s="187" t="s">
        <v>226</v>
      </c>
      <c r="U375" s="160">
        <v>0</v>
      </c>
      <c r="V375" s="160">
        <f t="shared" si="34"/>
        <v>0</v>
      </c>
      <c r="W375" s="160"/>
      <c r="X375" s="160"/>
      <c r="Y375" s="160" t="s">
        <v>157</v>
      </c>
      <c r="Z375" s="150"/>
      <c r="AA375" s="150"/>
      <c r="AB375" s="150"/>
      <c r="AC375" s="150"/>
      <c r="AD375" s="150"/>
      <c r="AE375" s="150"/>
      <c r="AF375" s="150"/>
      <c r="AG375" s="150" t="s">
        <v>158</v>
      </c>
      <c r="AH375" s="150"/>
      <c r="AI375" s="150"/>
      <c r="AJ375" s="150"/>
      <c r="AK375" s="150"/>
      <c r="AL375" s="150"/>
      <c r="AM375" s="150"/>
      <c r="AN375" s="150"/>
      <c r="AO375" s="150"/>
      <c r="AP375" s="150"/>
      <c r="AQ375" s="150"/>
      <c r="AR375" s="150"/>
      <c r="AS375" s="150"/>
      <c r="AT375" s="150"/>
      <c r="AU375" s="150"/>
      <c r="AV375" s="150"/>
      <c r="AW375" s="150"/>
      <c r="AX375" s="150"/>
      <c r="AY375" s="150"/>
      <c r="AZ375" s="150"/>
      <c r="BA375" s="150"/>
      <c r="BB375" s="150"/>
      <c r="BC375" s="150"/>
      <c r="BD375" s="150"/>
      <c r="BE375" s="150"/>
      <c r="BF375" s="150"/>
      <c r="BG375" s="150"/>
      <c r="BH375" s="150"/>
    </row>
    <row r="376" spans="1:60" outlineLevel="1" x14ac:dyDescent="0.2">
      <c r="A376" s="181">
        <v>211</v>
      </c>
      <c r="B376" s="182" t="s">
        <v>682</v>
      </c>
      <c r="C376" s="192" t="s">
        <v>683</v>
      </c>
      <c r="D376" s="183" t="s">
        <v>154</v>
      </c>
      <c r="E376" s="184">
        <v>1</v>
      </c>
      <c r="F376" s="185"/>
      <c r="G376" s="186">
        <f t="shared" si="28"/>
        <v>0</v>
      </c>
      <c r="H376" s="185"/>
      <c r="I376" s="186">
        <f t="shared" si="29"/>
        <v>0</v>
      </c>
      <c r="J376" s="185"/>
      <c r="K376" s="186">
        <f t="shared" si="30"/>
        <v>0</v>
      </c>
      <c r="L376" s="186">
        <v>15</v>
      </c>
      <c r="M376" s="186">
        <f t="shared" si="31"/>
        <v>0</v>
      </c>
      <c r="N376" s="184">
        <v>2.4000000000000001E-4</v>
      </c>
      <c r="O376" s="184">
        <f t="shared" si="32"/>
        <v>0</v>
      </c>
      <c r="P376" s="184">
        <v>0</v>
      </c>
      <c r="Q376" s="184">
        <f t="shared" si="33"/>
        <v>0</v>
      </c>
      <c r="R376" s="186" t="s">
        <v>392</v>
      </c>
      <c r="S376" s="186" t="s">
        <v>156</v>
      </c>
      <c r="T376" s="187" t="s">
        <v>156</v>
      </c>
      <c r="U376" s="160">
        <v>0.27800000000000002</v>
      </c>
      <c r="V376" s="160">
        <f t="shared" si="34"/>
        <v>0.28000000000000003</v>
      </c>
      <c r="W376" s="160"/>
      <c r="X376" s="160"/>
      <c r="Y376" s="160" t="s">
        <v>157</v>
      </c>
      <c r="Z376" s="150"/>
      <c r="AA376" s="150"/>
      <c r="AB376" s="150"/>
      <c r="AC376" s="150"/>
      <c r="AD376" s="150"/>
      <c r="AE376" s="150"/>
      <c r="AF376" s="150"/>
      <c r="AG376" s="150" t="s">
        <v>158</v>
      </c>
      <c r="AH376" s="150"/>
      <c r="AI376" s="150"/>
      <c r="AJ376" s="150"/>
      <c r="AK376" s="150"/>
      <c r="AL376" s="150"/>
      <c r="AM376" s="150"/>
      <c r="AN376" s="150"/>
      <c r="AO376" s="150"/>
      <c r="AP376" s="150"/>
      <c r="AQ376" s="150"/>
      <c r="AR376" s="150"/>
      <c r="AS376" s="150"/>
      <c r="AT376" s="150"/>
      <c r="AU376" s="150"/>
      <c r="AV376" s="150"/>
      <c r="AW376" s="150"/>
      <c r="AX376" s="150"/>
      <c r="AY376" s="150"/>
      <c r="AZ376" s="150"/>
      <c r="BA376" s="150"/>
      <c r="BB376" s="150"/>
      <c r="BC376" s="150"/>
      <c r="BD376" s="150"/>
      <c r="BE376" s="150"/>
      <c r="BF376" s="150"/>
      <c r="BG376" s="150"/>
      <c r="BH376" s="150"/>
    </row>
    <row r="377" spans="1:60" outlineLevel="1" x14ac:dyDescent="0.2">
      <c r="A377" s="181">
        <v>212</v>
      </c>
      <c r="B377" s="182" t="s">
        <v>684</v>
      </c>
      <c r="C377" s="192" t="s">
        <v>685</v>
      </c>
      <c r="D377" s="183" t="s">
        <v>263</v>
      </c>
      <c r="E377" s="184">
        <v>3.1029999999999999E-2</v>
      </c>
      <c r="F377" s="185"/>
      <c r="G377" s="186">
        <f t="shared" si="28"/>
        <v>0</v>
      </c>
      <c r="H377" s="185"/>
      <c r="I377" s="186">
        <f t="shared" si="29"/>
        <v>0</v>
      </c>
      <c r="J377" s="185"/>
      <c r="K377" s="186">
        <f t="shared" si="30"/>
        <v>0</v>
      </c>
      <c r="L377" s="186">
        <v>15</v>
      </c>
      <c r="M377" s="186">
        <f t="shared" si="31"/>
        <v>0</v>
      </c>
      <c r="N377" s="184">
        <v>0</v>
      </c>
      <c r="O377" s="184">
        <f t="shared" si="32"/>
        <v>0</v>
      </c>
      <c r="P377" s="184">
        <v>0</v>
      </c>
      <c r="Q377" s="184">
        <f t="shared" si="33"/>
        <v>0</v>
      </c>
      <c r="R377" s="186" t="s">
        <v>392</v>
      </c>
      <c r="S377" s="186" t="s">
        <v>156</v>
      </c>
      <c r="T377" s="187" t="s">
        <v>156</v>
      </c>
      <c r="U377" s="160">
        <v>2.5750000000000002</v>
      </c>
      <c r="V377" s="160">
        <f t="shared" si="34"/>
        <v>0.08</v>
      </c>
      <c r="W377" s="160"/>
      <c r="X377" s="160"/>
      <c r="Y377" s="160" t="s">
        <v>157</v>
      </c>
      <c r="Z377" s="150"/>
      <c r="AA377" s="150"/>
      <c r="AB377" s="150"/>
      <c r="AC377" s="150"/>
      <c r="AD377" s="150"/>
      <c r="AE377" s="150"/>
      <c r="AF377" s="150"/>
      <c r="AG377" s="150" t="s">
        <v>283</v>
      </c>
      <c r="AH377" s="150"/>
      <c r="AI377" s="150"/>
      <c r="AJ377" s="150"/>
      <c r="AK377" s="150"/>
      <c r="AL377" s="150"/>
      <c r="AM377" s="150"/>
      <c r="AN377" s="150"/>
      <c r="AO377" s="150"/>
      <c r="AP377" s="150"/>
      <c r="AQ377" s="150"/>
      <c r="AR377" s="150"/>
      <c r="AS377" s="150"/>
      <c r="AT377" s="150"/>
      <c r="AU377" s="150"/>
      <c r="AV377" s="150"/>
      <c r="AW377" s="150"/>
      <c r="AX377" s="150"/>
      <c r="AY377" s="150"/>
      <c r="AZ377" s="150"/>
      <c r="BA377" s="150"/>
      <c r="BB377" s="150"/>
      <c r="BC377" s="150"/>
      <c r="BD377" s="150"/>
      <c r="BE377" s="150"/>
      <c r="BF377" s="150"/>
      <c r="BG377" s="150"/>
      <c r="BH377" s="150"/>
    </row>
    <row r="378" spans="1:60" ht="22.5" outlineLevel="1" x14ac:dyDescent="0.2">
      <c r="A378" s="181">
        <v>213</v>
      </c>
      <c r="B378" s="182" t="s">
        <v>686</v>
      </c>
      <c r="C378" s="192" t="s">
        <v>687</v>
      </c>
      <c r="D378" s="183" t="s">
        <v>263</v>
      </c>
      <c r="E378" s="184">
        <v>3.1029999999999999E-2</v>
      </c>
      <c r="F378" s="185"/>
      <c r="G378" s="186">
        <f t="shared" si="28"/>
        <v>0</v>
      </c>
      <c r="H378" s="185"/>
      <c r="I378" s="186">
        <f t="shared" si="29"/>
        <v>0</v>
      </c>
      <c r="J378" s="185"/>
      <c r="K378" s="186">
        <f t="shared" si="30"/>
        <v>0</v>
      </c>
      <c r="L378" s="186">
        <v>15</v>
      </c>
      <c r="M378" s="186">
        <f t="shared" si="31"/>
        <v>0</v>
      </c>
      <c r="N378" s="184">
        <v>0</v>
      </c>
      <c r="O378" s="184">
        <f t="shared" si="32"/>
        <v>0</v>
      </c>
      <c r="P378" s="184">
        <v>0</v>
      </c>
      <c r="Q378" s="184">
        <f t="shared" si="33"/>
        <v>0</v>
      </c>
      <c r="R378" s="186" t="s">
        <v>392</v>
      </c>
      <c r="S378" s="186" t="s">
        <v>156</v>
      </c>
      <c r="T378" s="187" t="s">
        <v>156</v>
      </c>
      <c r="U378" s="160">
        <v>1.355</v>
      </c>
      <c r="V378" s="160">
        <f t="shared" si="34"/>
        <v>0.04</v>
      </c>
      <c r="W378" s="160"/>
      <c r="X378" s="160"/>
      <c r="Y378" s="160" t="s">
        <v>157</v>
      </c>
      <c r="Z378" s="150"/>
      <c r="AA378" s="150"/>
      <c r="AB378" s="150"/>
      <c r="AC378" s="150"/>
      <c r="AD378" s="150"/>
      <c r="AE378" s="150"/>
      <c r="AF378" s="150"/>
      <c r="AG378" s="150" t="s">
        <v>283</v>
      </c>
      <c r="AH378" s="150"/>
      <c r="AI378" s="150"/>
      <c r="AJ378" s="150"/>
      <c r="AK378" s="150"/>
      <c r="AL378" s="150"/>
      <c r="AM378" s="150"/>
      <c r="AN378" s="150"/>
      <c r="AO378" s="150"/>
      <c r="AP378" s="150"/>
      <c r="AQ378" s="150"/>
      <c r="AR378" s="150"/>
      <c r="AS378" s="150"/>
      <c r="AT378" s="150"/>
      <c r="AU378" s="150"/>
      <c r="AV378" s="150"/>
      <c r="AW378" s="150"/>
      <c r="AX378" s="150"/>
      <c r="AY378" s="150"/>
      <c r="AZ378" s="150"/>
      <c r="BA378" s="150"/>
      <c r="BB378" s="150"/>
      <c r="BC378" s="150"/>
      <c r="BD378" s="150"/>
      <c r="BE378" s="150"/>
      <c r="BF378" s="150"/>
      <c r="BG378" s="150"/>
      <c r="BH378" s="150"/>
    </row>
    <row r="379" spans="1:60" ht="22.5" outlineLevel="1" x14ac:dyDescent="0.2">
      <c r="A379" s="181">
        <v>214</v>
      </c>
      <c r="B379" s="182" t="s">
        <v>688</v>
      </c>
      <c r="C379" s="192" t="s">
        <v>689</v>
      </c>
      <c r="D379" s="183" t="s">
        <v>263</v>
      </c>
      <c r="E379" s="184">
        <v>3.1029999999999999E-2</v>
      </c>
      <c r="F379" s="185"/>
      <c r="G379" s="186">
        <f t="shared" si="28"/>
        <v>0</v>
      </c>
      <c r="H379" s="185"/>
      <c r="I379" s="186">
        <f t="shared" si="29"/>
        <v>0</v>
      </c>
      <c r="J379" s="185"/>
      <c r="K379" s="186">
        <f t="shared" si="30"/>
        <v>0</v>
      </c>
      <c r="L379" s="186">
        <v>15</v>
      </c>
      <c r="M379" s="186">
        <f t="shared" si="31"/>
        <v>0</v>
      </c>
      <c r="N379" s="184">
        <v>0</v>
      </c>
      <c r="O379" s="184">
        <f t="shared" si="32"/>
        <v>0</v>
      </c>
      <c r="P379" s="184">
        <v>0</v>
      </c>
      <c r="Q379" s="184">
        <f t="shared" si="33"/>
        <v>0</v>
      </c>
      <c r="R379" s="186" t="s">
        <v>392</v>
      </c>
      <c r="S379" s="186" t="s">
        <v>156</v>
      </c>
      <c r="T379" s="187" t="s">
        <v>156</v>
      </c>
      <c r="U379" s="160">
        <v>0</v>
      </c>
      <c r="V379" s="160">
        <f t="shared" si="34"/>
        <v>0</v>
      </c>
      <c r="W379" s="160"/>
      <c r="X379" s="160"/>
      <c r="Y379" s="160" t="s">
        <v>157</v>
      </c>
      <c r="Z379" s="150"/>
      <c r="AA379" s="150"/>
      <c r="AB379" s="150"/>
      <c r="AC379" s="150"/>
      <c r="AD379" s="150"/>
      <c r="AE379" s="150"/>
      <c r="AF379" s="150"/>
      <c r="AG379" s="150" t="s">
        <v>283</v>
      </c>
      <c r="AH379" s="150"/>
      <c r="AI379" s="150"/>
      <c r="AJ379" s="150"/>
      <c r="AK379" s="150"/>
      <c r="AL379" s="150"/>
      <c r="AM379" s="150"/>
      <c r="AN379" s="150"/>
      <c r="AO379" s="150"/>
      <c r="AP379" s="150"/>
      <c r="AQ379" s="150"/>
      <c r="AR379" s="150"/>
      <c r="AS379" s="150"/>
      <c r="AT379" s="150"/>
      <c r="AU379" s="150"/>
      <c r="AV379" s="150"/>
      <c r="AW379" s="150"/>
      <c r="AX379" s="150"/>
      <c r="AY379" s="150"/>
      <c r="AZ379" s="150"/>
      <c r="BA379" s="150"/>
      <c r="BB379" s="150"/>
      <c r="BC379" s="150"/>
      <c r="BD379" s="150"/>
      <c r="BE379" s="150"/>
      <c r="BF379" s="150"/>
      <c r="BG379" s="150"/>
      <c r="BH379" s="150"/>
    </row>
    <row r="380" spans="1:60" x14ac:dyDescent="0.2">
      <c r="A380" s="166" t="s">
        <v>150</v>
      </c>
      <c r="B380" s="167" t="s">
        <v>108</v>
      </c>
      <c r="C380" s="188" t="s">
        <v>109</v>
      </c>
      <c r="D380" s="168"/>
      <c r="E380" s="169"/>
      <c r="F380" s="170"/>
      <c r="G380" s="170">
        <f>SUMIF(AG381:AG383,"&lt;&gt;NOR",G381:G383)</f>
        <v>0</v>
      </c>
      <c r="H380" s="170"/>
      <c r="I380" s="170">
        <f>SUM(I381:I383)</f>
        <v>0</v>
      </c>
      <c r="J380" s="170"/>
      <c r="K380" s="170">
        <f>SUM(K381:K383)</f>
        <v>0</v>
      </c>
      <c r="L380" s="170"/>
      <c r="M380" s="170">
        <f>SUM(M381:M383)</f>
        <v>0</v>
      </c>
      <c r="N380" s="169"/>
      <c r="O380" s="169">
        <f>SUM(O381:O383)</f>
        <v>0</v>
      </c>
      <c r="P380" s="169"/>
      <c r="Q380" s="169">
        <f>SUM(Q381:Q383)</f>
        <v>0</v>
      </c>
      <c r="R380" s="170"/>
      <c r="S380" s="170"/>
      <c r="T380" s="171"/>
      <c r="U380" s="165"/>
      <c r="V380" s="165">
        <f>SUM(V381:V383)</f>
        <v>11.100000000000001</v>
      </c>
      <c r="W380" s="165"/>
      <c r="X380" s="165"/>
      <c r="Y380" s="165"/>
      <c r="AG380" t="s">
        <v>151</v>
      </c>
    </row>
    <row r="381" spans="1:60" outlineLevel="1" x14ac:dyDescent="0.2">
      <c r="A381" s="173">
        <v>215</v>
      </c>
      <c r="B381" s="174" t="s">
        <v>690</v>
      </c>
      <c r="C381" s="189" t="s">
        <v>691</v>
      </c>
      <c r="D381" s="175" t="s">
        <v>165</v>
      </c>
      <c r="E381" s="176">
        <v>124</v>
      </c>
      <c r="F381" s="177"/>
      <c r="G381" s="178">
        <f>ROUND(E381*F381,2)</f>
        <v>0</v>
      </c>
      <c r="H381" s="177"/>
      <c r="I381" s="178">
        <f>ROUND(E381*H381,2)</f>
        <v>0</v>
      </c>
      <c r="J381" s="177"/>
      <c r="K381" s="178">
        <f>ROUND(E381*J381,2)</f>
        <v>0</v>
      </c>
      <c r="L381" s="178">
        <v>15</v>
      </c>
      <c r="M381" s="178">
        <f>G381*(1+L381/100)</f>
        <v>0</v>
      </c>
      <c r="N381" s="176">
        <v>0</v>
      </c>
      <c r="O381" s="176">
        <f>ROUND(E381*N381,2)</f>
        <v>0</v>
      </c>
      <c r="P381" s="176">
        <v>0</v>
      </c>
      <c r="Q381" s="176">
        <f>ROUND(E381*P381,2)</f>
        <v>0</v>
      </c>
      <c r="R381" s="178" t="s">
        <v>392</v>
      </c>
      <c r="S381" s="178" t="s">
        <v>156</v>
      </c>
      <c r="T381" s="179" t="s">
        <v>156</v>
      </c>
      <c r="U381" s="160">
        <v>5.1999999999999998E-2</v>
      </c>
      <c r="V381" s="160">
        <f>ROUND(E381*U381,2)</f>
        <v>6.45</v>
      </c>
      <c r="W381" s="160"/>
      <c r="X381" s="160"/>
      <c r="Y381" s="160" t="s">
        <v>157</v>
      </c>
      <c r="Z381" s="150"/>
      <c r="AA381" s="150"/>
      <c r="AB381" s="150"/>
      <c r="AC381" s="150"/>
      <c r="AD381" s="150"/>
      <c r="AE381" s="150"/>
      <c r="AF381" s="150"/>
      <c r="AG381" s="150" t="s">
        <v>158</v>
      </c>
      <c r="AH381" s="150"/>
      <c r="AI381" s="150"/>
      <c r="AJ381" s="150"/>
      <c r="AK381" s="150"/>
      <c r="AL381" s="150"/>
      <c r="AM381" s="150"/>
      <c r="AN381" s="150"/>
      <c r="AO381" s="150"/>
      <c r="AP381" s="150"/>
      <c r="AQ381" s="150"/>
      <c r="AR381" s="150"/>
      <c r="AS381" s="150"/>
      <c r="AT381" s="150"/>
      <c r="AU381" s="150"/>
      <c r="AV381" s="150"/>
      <c r="AW381" s="150"/>
      <c r="AX381" s="150"/>
      <c r="AY381" s="150"/>
      <c r="AZ381" s="150"/>
      <c r="BA381" s="150"/>
      <c r="BB381" s="150"/>
      <c r="BC381" s="150"/>
      <c r="BD381" s="150"/>
      <c r="BE381" s="150"/>
      <c r="BF381" s="150"/>
      <c r="BG381" s="150"/>
      <c r="BH381" s="150"/>
    </row>
    <row r="382" spans="1:60" outlineLevel="2" x14ac:dyDescent="0.2">
      <c r="A382" s="157"/>
      <c r="B382" s="158"/>
      <c r="C382" s="255" t="s">
        <v>692</v>
      </c>
      <c r="D382" s="256"/>
      <c r="E382" s="256"/>
      <c r="F382" s="256"/>
      <c r="G382" s="256"/>
      <c r="H382" s="160"/>
      <c r="I382" s="160"/>
      <c r="J382" s="160"/>
      <c r="K382" s="160"/>
      <c r="L382" s="160"/>
      <c r="M382" s="160"/>
      <c r="N382" s="159"/>
      <c r="O382" s="159"/>
      <c r="P382" s="159"/>
      <c r="Q382" s="159"/>
      <c r="R382" s="160"/>
      <c r="S382" s="160"/>
      <c r="T382" s="160"/>
      <c r="U382" s="160"/>
      <c r="V382" s="160"/>
      <c r="W382" s="160"/>
      <c r="X382" s="160"/>
      <c r="Y382" s="160"/>
      <c r="Z382" s="150"/>
      <c r="AA382" s="150"/>
      <c r="AB382" s="150"/>
      <c r="AC382" s="150"/>
      <c r="AD382" s="150"/>
      <c r="AE382" s="150"/>
      <c r="AF382" s="150"/>
      <c r="AG382" s="150" t="s">
        <v>160</v>
      </c>
      <c r="AH382" s="150"/>
      <c r="AI382" s="150"/>
      <c r="AJ382" s="150"/>
      <c r="AK382" s="150"/>
      <c r="AL382" s="150"/>
      <c r="AM382" s="150"/>
      <c r="AN382" s="150"/>
      <c r="AO382" s="150"/>
      <c r="AP382" s="150"/>
      <c r="AQ382" s="150"/>
      <c r="AR382" s="150"/>
      <c r="AS382" s="150"/>
      <c r="AT382" s="150"/>
      <c r="AU382" s="150"/>
      <c r="AV382" s="150"/>
      <c r="AW382" s="150"/>
      <c r="AX382" s="150"/>
      <c r="AY382" s="150"/>
      <c r="AZ382" s="150"/>
      <c r="BA382" s="150"/>
      <c r="BB382" s="150"/>
      <c r="BC382" s="150"/>
      <c r="BD382" s="150"/>
      <c r="BE382" s="150"/>
      <c r="BF382" s="150"/>
      <c r="BG382" s="150"/>
      <c r="BH382" s="150"/>
    </row>
    <row r="383" spans="1:60" ht="22.5" outlineLevel="1" x14ac:dyDescent="0.2">
      <c r="A383" s="181">
        <v>216</v>
      </c>
      <c r="B383" s="182" t="s">
        <v>693</v>
      </c>
      <c r="C383" s="192" t="s">
        <v>694</v>
      </c>
      <c r="D383" s="183" t="s">
        <v>165</v>
      </c>
      <c r="E383" s="184">
        <v>150</v>
      </c>
      <c r="F383" s="185"/>
      <c r="G383" s="186">
        <f>ROUND(E383*F383,2)</f>
        <v>0</v>
      </c>
      <c r="H383" s="185"/>
      <c r="I383" s="186">
        <f>ROUND(E383*H383,2)</f>
        <v>0</v>
      </c>
      <c r="J383" s="185"/>
      <c r="K383" s="186">
        <f>ROUND(E383*J383,2)</f>
        <v>0</v>
      </c>
      <c r="L383" s="186">
        <v>15</v>
      </c>
      <c r="M383" s="186">
        <f>G383*(1+L383/100)</f>
        <v>0</v>
      </c>
      <c r="N383" s="184">
        <v>0</v>
      </c>
      <c r="O383" s="184">
        <f>ROUND(E383*N383,2)</f>
        <v>0</v>
      </c>
      <c r="P383" s="184">
        <v>0</v>
      </c>
      <c r="Q383" s="184">
        <f>ROUND(E383*P383,2)</f>
        <v>0</v>
      </c>
      <c r="R383" s="186" t="s">
        <v>392</v>
      </c>
      <c r="S383" s="186" t="s">
        <v>156</v>
      </c>
      <c r="T383" s="187" t="s">
        <v>156</v>
      </c>
      <c r="U383" s="160">
        <v>3.1E-2</v>
      </c>
      <c r="V383" s="160">
        <f>ROUND(E383*U383,2)</f>
        <v>4.6500000000000004</v>
      </c>
      <c r="W383" s="160"/>
      <c r="X383" s="160"/>
      <c r="Y383" s="160" t="s">
        <v>157</v>
      </c>
      <c r="Z383" s="150"/>
      <c r="AA383" s="150"/>
      <c r="AB383" s="150"/>
      <c r="AC383" s="150"/>
      <c r="AD383" s="150"/>
      <c r="AE383" s="150"/>
      <c r="AF383" s="150"/>
      <c r="AG383" s="150" t="s">
        <v>158</v>
      </c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150"/>
      <c r="AT383" s="150"/>
      <c r="AU383" s="150"/>
      <c r="AV383" s="150"/>
      <c r="AW383" s="150"/>
      <c r="AX383" s="150"/>
      <c r="AY383" s="150"/>
      <c r="AZ383" s="150"/>
      <c r="BA383" s="150"/>
      <c r="BB383" s="150"/>
      <c r="BC383" s="150"/>
      <c r="BD383" s="150"/>
      <c r="BE383" s="150"/>
      <c r="BF383" s="150"/>
      <c r="BG383" s="150"/>
      <c r="BH383" s="150"/>
    </row>
    <row r="384" spans="1:60" x14ac:dyDescent="0.2">
      <c r="A384" s="166" t="s">
        <v>150</v>
      </c>
      <c r="B384" s="167" t="s">
        <v>110</v>
      </c>
      <c r="C384" s="188" t="s">
        <v>111</v>
      </c>
      <c r="D384" s="168"/>
      <c r="E384" s="169"/>
      <c r="F384" s="170"/>
      <c r="G384" s="170">
        <f>SUMIF(AG385:AG400,"&lt;&gt;NOR",G385:G400)</f>
        <v>0</v>
      </c>
      <c r="H384" s="170"/>
      <c r="I384" s="170">
        <f>SUM(I385:I400)</f>
        <v>0</v>
      </c>
      <c r="J384" s="170"/>
      <c r="K384" s="170">
        <f>SUM(K385:K400)</f>
        <v>0</v>
      </c>
      <c r="L384" s="170"/>
      <c r="M384" s="170">
        <f>SUM(M385:M400)</f>
        <v>0</v>
      </c>
      <c r="N384" s="169"/>
      <c r="O384" s="169">
        <f>SUM(O385:O400)</f>
        <v>0.12000000000000001</v>
      </c>
      <c r="P384" s="169"/>
      <c r="Q384" s="169">
        <f>SUM(Q385:Q400)</f>
        <v>0</v>
      </c>
      <c r="R384" s="170"/>
      <c r="S384" s="170"/>
      <c r="T384" s="171"/>
      <c r="U384" s="165"/>
      <c r="V384" s="165">
        <f>SUM(V385:V400)</f>
        <v>34.61</v>
      </c>
      <c r="W384" s="165"/>
      <c r="X384" s="165"/>
      <c r="Y384" s="165"/>
      <c r="AG384" t="s">
        <v>151</v>
      </c>
    </row>
    <row r="385" spans="1:60" outlineLevel="1" x14ac:dyDescent="0.2">
      <c r="A385" s="181">
        <v>217</v>
      </c>
      <c r="B385" s="182" t="s">
        <v>695</v>
      </c>
      <c r="C385" s="192" t="s">
        <v>696</v>
      </c>
      <c r="D385" s="183" t="s">
        <v>154</v>
      </c>
      <c r="E385" s="184">
        <v>1</v>
      </c>
      <c r="F385" s="185"/>
      <c r="G385" s="186">
        <f>ROUND(E385*F385,2)</f>
        <v>0</v>
      </c>
      <c r="H385" s="185"/>
      <c r="I385" s="186">
        <f>ROUND(E385*H385,2)</f>
        <v>0</v>
      </c>
      <c r="J385" s="185"/>
      <c r="K385" s="186">
        <f>ROUND(E385*J385,2)</f>
        <v>0</v>
      </c>
      <c r="L385" s="186">
        <v>15</v>
      </c>
      <c r="M385" s="186">
        <f>G385*(1+L385/100)</f>
        <v>0</v>
      </c>
      <c r="N385" s="184">
        <v>4.2999999999999999E-4</v>
      </c>
      <c r="O385" s="184">
        <f>ROUND(E385*N385,2)</f>
        <v>0</v>
      </c>
      <c r="P385" s="184">
        <v>0</v>
      </c>
      <c r="Q385" s="184">
        <f>ROUND(E385*P385,2)</f>
        <v>0</v>
      </c>
      <c r="R385" s="186" t="s">
        <v>697</v>
      </c>
      <c r="S385" s="186" t="s">
        <v>156</v>
      </c>
      <c r="T385" s="187" t="s">
        <v>156</v>
      </c>
      <c r="U385" s="160">
        <v>3.82</v>
      </c>
      <c r="V385" s="160">
        <f>ROUND(E385*U385,2)</f>
        <v>3.82</v>
      </c>
      <c r="W385" s="160"/>
      <c r="X385" s="160"/>
      <c r="Y385" s="160" t="s">
        <v>157</v>
      </c>
      <c r="Z385" s="150"/>
      <c r="AA385" s="150"/>
      <c r="AB385" s="150"/>
      <c r="AC385" s="150"/>
      <c r="AD385" s="150"/>
      <c r="AE385" s="150"/>
      <c r="AF385" s="150"/>
      <c r="AG385" s="150" t="s">
        <v>158</v>
      </c>
      <c r="AH385" s="150"/>
      <c r="AI385" s="150"/>
      <c r="AJ385" s="150"/>
      <c r="AK385" s="150"/>
      <c r="AL385" s="150"/>
      <c r="AM385" s="150"/>
      <c r="AN385" s="150"/>
      <c r="AO385" s="150"/>
      <c r="AP385" s="150"/>
      <c r="AQ385" s="150"/>
      <c r="AR385" s="150"/>
      <c r="AS385" s="150"/>
      <c r="AT385" s="150"/>
      <c r="AU385" s="150"/>
      <c r="AV385" s="150"/>
      <c r="AW385" s="150"/>
      <c r="AX385" s="150"/>
      <c r="AY385" s="150"/>
      <c r="AZ385" s="150"/>
      <c r="BA385" s="150"/>
      <c r="BB385" s="150"/>
      <c r="BC385" s="150"/>
      <c r="BD385" s="150"/>
      <c r="BE385" s="150"/>
      <c r="BF385" s="150"/>
      <c r="BG385" s="150"/>
      <c r="BH385" s="150"/>
    </row>
    <row r="386" spans="1:60" outlineLevel="1" x14ac:dyDescent="0.2">
      <c r="A386" s="173">
        <v>218</v>
      </c>
      <c r="B386" s="174" t="s">
        <v>698</v>
      </c>
      <c r="C386" s="189" t="s">
        <v>699</v>
      </c>
      <c r="D386" s="175" t="s">
        <v>154</v>
      </c>
      <c r="E386" s="176">
        <v>1</v>
      </c>
      <c r="F386" s="177"/>
      <c r="G386" s="178">
        <f>ROUND(E386*F386,2)</f>
        <v>0</v>
      </c>
      <c r="H386" s="177"/>
      <c r="I386" s="178">
        <f>ROUND(E386*H386,2)</f>
        <v>0</v>
      </c>
      <c r="J386" s="177"/>
      <c r="K386" s="178">
        <f>ROUND(E386*J386,2)</f>
        <v>0</v>
      </c>
      <c r="L386" s="178">
        <v>15</v>
      </c>
      <c r="M386" s="178">
        <f>G386*(1+L386/100)</f>
        <v>0</v>
      </c>
      <c r="N386" s="176">
        <v>0.05</v>
      </c>
      <c r="O386" s="176">
        <f>ROUND(E386*N386,2)</f>
        <v>0.05</v>
      </c>
      <c r="P386" s="176">
        <v>0</v>
      </c>
      <c r="Q386" s="176">
        <f>ROUND(E386*P386,2)</f>
        <v>0</v>
      </c>
      <c r="R386" s="178"/>
      <c r="S386" s="178" t="s">
        <v>259</v>
      </c>
      <c r="T386" s="179" t="s">
        <v>226</v>
      </c>
      <c r="U386" s="160">
        <v>0</v>
      </c>
      <c r="V386" s="160">
        <f>ROUND(E386*U386,2)</f>
        <v>0</v>
      </c>
      <c r="W386" s="160"/>
      <c r="X386" s="160"/>
      <c r="Y386" s="160" t="s">
        <v>157</v>
      </c>
      <c r="Z386" s="150"/>
      <c r="AA386" s="150"/>
      <c r="AB386" s="150"/>
      <c r="AC386" s="150"/>
      <c r="AD386" s="150"/>
      <c r="AE386" s="150"/>
      <c r="AF386" s="150"/>
      <c r="AG386" s="150" t="s">
        <v>158</v>
      </c>
      <c r="AH386" s="150"/>
      <c r="AI386" s="150"/>
      <c r="AJ386" s="150"/>
      <c r="AK386" s="150"/>
      <c r="AL386" s="150"/>
      <c r="AM386" s="150"/>
      <c r="AN386" s="150"/>
      <c r="AO386" s="150"/>
      <c r="AP386" s="150"/>
      <c r="AQ386" s="150"/>
      <c r="AR386" s="150"/>
      <c r="AS386" s="150"/>
      <c r="AT386" s="150"/>
      <c r="AU386" s="150"/>
      <c r="AV386" s="150"/>
      <c r="AW386" s="150"/>
      <c r="AX386" s="150"/>
      <c r="AY386" s="150"/>
      <c r="AZ386" s="150"/>
      <c r="BA386" s="150"/>
      <c r="BB386" s="150"/>
      <c r="BC386" s="150"/>
      <c r="BD386" s="150"/>
      <c r="BE386" s="150"/>
      <c r="BF386" s="150"/>
      <c r="BG386" s="150"/>
      <c r="BH386" s="150"/>
    </row>
    <row r="387" spans="1:60" ht="33.75" outlineLevel="2" x14ac:dyDescent="0.2">
      <c r="A387" s="157"/>
      <c r="B387" s="158"/>
      <c r="C387" s="253" t="s">
        <v>700</v>
      </c>
      <c r="D387" s="254"/>
      <c r="E387" s="254"/>
      <c r="F387" s="254"/>
      <c r="G387" s="254"/>
      <c r="H387" s="160"/>
      <c r="I387" s="160"/>
      <c r="J387" s="160"/>
      <c r="K387" s="160"/>
      <c r="L387" s="160"/>
      <c r="M387" s="160"/>
      <c r="N387" s="159"/>
      <c r="O387" s="159"/>
      <c r="P387" s="159"/>
      <c r="Q387" s="159"/>
      <c r="R387" s="160"/>
      <c r="S387" s="160"/>
      <c r="T387" s="160"/>
      <c r="U387" s="160"/>
      <c r="V387" s="160"/>
      <c r="W387" s="160"/>
      <c r="X387" s="160"/>
      <c r="Y387" s="160"/>
      <c r="Z387" s="150"/>
      <c r="AA387" s="150"/>
      <c r="AB387" s="150"/>
      <c r="AC387" s="150"/>
      <c r="AD387" s="150"/>
      <c r="AE387" s="150"/>
      <c r="AF387" s="150"/>
      <c r="AG387" s="150" t="s">
        <v>162</v>
      </c>
      <c r="AH387" s="150"/>
      <c r="AI387" s="150"/>
      <c r="AJ387" s="150"/>
      <c r="AK387" s="150"/>
      <c r="AL387" s="150"/>
      <c r="AM387" s="150"/>
      <c r="AN387" s="150"/>
      <c r="AO387" s="150"/>
      <c r="AP387" s="150"/>
      <c r="AQ387" s="150"/>
      <c r="AR387" s="150"/>
      <c r="AS387" s="150"/>
      <c r="AT387" s="150"/>
      <c r="AU387" s="150"/>
      <c r="AV387" s="150"/>
      <c r="AW387" s="150"/>
      <c r="AX387" s="150"/>
      <c r="AY387" s="150"/>
      <c r="AZ387" s="150"/>
      <c r="BA387" s="180" t="str">
        <f>C387</f>
        <v>Protipožární dveře 800/1970mm - pravé EI 30 DP1-C (samozavírač), falcované, plné, bez prahu, ocelový pozinkovaný hladký lakovaný plech z obou stran (vyztužený ocelový plášť s výplňí z oheň tlumící minerální izolace), otevírání klika/klika - broušený nerez, kování štítové - broušený nerez, zámek FAB, bezpečnostní tabulka. Barevný odstín RAL - určí stavebník.</v>
      </c>
      <c r="BB387" s="150"/>
      <c r="BC387" s="150"/>
      <c r="BD387" s="150"/>
      <c r="BE387" s="150"/>
      <c r="BF387" s="150"/>
      <c r="BG387" s="150"/>
      <c r="BH387" s="150"/>
    </row>
    <row r="388" spans="1:60" outlineLevel="1" x14ac:dyDescent="0.2">
      <c r="A388" s="173">
        <v>219</v>
      </c>
      <c r="B388" s="174" t="s">
        <v>701</v>
      </c>
      <c r="C388" s="189" t="s">
        <v>702</v>
      </c>
      <c r="D388" s="175" t="s">
        <v>401</v>
      </c>
      <c r="E388" s="176">
        <v>71</v>
      </c>
      <c r="F388" s="177"/>
      <c r="G388" s="178">
        <f>ROUND(E388*F388,2)</f>
        <v>0</v>
      </c>
      <c r="H388" s="177"/>
      <c r="I388" s="178">
        <f>ROUND(E388*H388,2)</f>
        <v>0</v>
      </c>
      <c r="J388" s="177"/>
      <c r="K388" s="178">
        <f>ROUND(E388*J388,2)</f>
        <v>0</v>
      </c>
      <c r="L388" s="178">
        <v>15</v>
      </c>
      <c r="M388" s="178">
        <f>G388*(1+L388/100)</f>
        <v>0</v>
      </c>
      <c r="N388" s="176">
        <v>6.0000000000000002E-5</v>
      </c>
      <c r="O388" s="176">
        <f>ROUND(E388*N388,2)</f>
        <v>0</v>
      </c>
      <c r="P388" s="176">
        <v>0</v>
      </c>
      <c r="Q388" s="176">
        <f>ROUND(E388*P388,2)</f>
        <v>0</v>
      </c>
      <c r="R388" s="178" t="s">
        <v>697</v>
      </c>
      <c r="S388" s="178" t="s">
        <v>156</v>
      </c>
      <c r="T388" s="179" t="s">
        <v>156</v>
      </c>
      <c r="U388" s="160">
        <v>0.42599999999999999</v>
      </c>
      <c r="V388" s="160">
        <f>ROUND(E388*U388,2)</f>
        <v>30.25</v>
      </c>
      <c r="W388" s="160"/>
      <c r="X388" s="160"/>
      <c r="Y388" s="160" t="s">
        <v>157</v>
      </c>
      <c r="Z388" s="150"/>
      <c r="AA388" s="150"/>
      <c r="AB388" s="150"/>
      <c r="AC388" s="150"/>
      <c r="AD388" s="150"/>
      <c r="AE388" s="150"/>
      <c r="AF388" s="150"/>
      <c r="AG388" s="150" t="s">
        <v>158</v>
      </c>
      <c r="AH388" s="150"/>
      <c r="AI388" s="150"/>
      <c r="AJ388" s="150"/>
      <c r="AK388" s="150"/>
      <c r="AL388" s="150"/>
      <c r="AM388" s="150"/>
      <c r="AN388" s="150"/>
      <c r="AO388" s="150"/>
      <c r="AP388" s="150"/>
      <c r="AQ388" s="150"/>
      <c r="AR388" s="150"/>
      <c r="AS388" s="150"/>
      <c r="AT388" s="150"/>
      <c r="AU388" s="150"/>
      <c r="AV388" s="150"/>
      <c r="AW388" s="150"/>
      <c r="AX388" s="150"/>
      <c r="AY388" s="150"/>
      <c r="AZ388" s="150"/>
      <c r="BA388" s="150"/>
      <c r="BB388" s="150"/>
      <c r="BC388" s="150"/>
      <c r="BD388" s="150"/>
      <c r="BE388" s="150"/>
      <c r="BF388" s="150"/>
      <c r="BG388" s="150"/>
      <c r="BH388" s="150"/>
    </row>
    <row r="389" spans="1:60" outlineLevel="2" x14ac:dyDescent="0.2">
      <c r="A389" s="157"/>
      <c r="B389" s="158"/>
      <c r="C389" s="190" t="s">
        <v>703</v>
      </c>
      <c r="D389" s="161"/>
      <c r="E389" s="162">
        <v>26</v>
      </c>
      <c r="F389" s="160"/>
      <c r="G389" s="160"/>
      <c r="H389" s="160"/>
      <c r="I389" s="160"/>
      <c r="J389" s="160"/>
      <c r="K389" s="160"/>
      <c r="L389" s="160"/>
      <c r="M389" s="160"/>
      <c r="N389" s="159"/>
      <c r="O389" s="159"/>
      <c r="P389" s="159"/>
      <c r="Q389" s="159"/>
      <c r="R389" s="160"/>
      <c r="S389" s="160"/>
      <c r="T389" s="160"/>
      <c r="U389" s="160"/>
      <c r="V389" s="160"/>
      <c r="W389" s="160"/>
      <c r="X389" s="160"/>
      <c r="Y389" s="160"/>
      <c r="Z389" s="150"/>
      <c r="AA389" s="150"/>
      <c r="AB389" s="150"/>
      <c r="AC389" s="150"/>
      <c r="AD389" s="150"/>
      <c r="AE389" s="150"/>
      <c r="AF389" s="150"/>
      <c r="AG389" s="150" t="s">
        <v>169</v>
      </c>
      <c r="AH389" s="150">
        <v>0</v>
      </c>
      <c r="AI389" s="150"/>
      <c r="AJ389" s="150"/>
      <c r="AK389" s="150"/>
      <c r="AL389" s="150"/>
      <c r="AM389" s="150"/>
      <c r="AN389" s="150"/>
      <c r="AO389" s="150"/>
      <c r="AP389" s="150"/>
      <c r="AQ389" s="150"/>
      <c r="AR389" s="150"/>
      <c r="AS389" s="150"/>
      <c r="AT389" s="150"/>
      <c r="AU389" s="150"/>
      <c r="AV389" s="150"/>
      <c r="AW389" s="150"/>
      <c r="AX389" s="150"/>
      <c r="AY389" s="150"/>
      <c r="AZ389" s="150"/>
      <c r="BA389" s="150"/>
      <c r="BB389" s="150"/>
      <c r="BC389" s="150"/>
      <c r="BD389" s="150"/>
      <c r="BE389" s="150"/>
      <c r="BF389" s="150"/>
      <c r="BG389" s="150"/>
      <c r="BH389" s="150"/>
    </row>
    <row r="390" spans="1:60" outlineLevel="3" x14ac:dyDescent="0.2">
      <c r="A390" s="157"/>
      <c r="B390" s="158"/>
      <c r="C390" s="190" t="s">
        <v>704</v>
      </c>
      <c r="D390" s="161"/>
      <c r="E390" s="162">
        <v>45</v>
      </c>
      <c r="F390" s="160"/>
      <c r="G390" s="160"/>
      <c r="H390" s="160"/>
      <c r="I390" s="160"/>
      <c r="J390" s="160"/>
      <c r="K390" s="160"/>
      <c r="L390" s="160"/>
      <c r="M390" s="160"/>
      <c r="N390" s="159"/>
      <c r="O390" s="159"/>
      <c r="P390" s="159"/>
      <c r="Q390" s="159"/>
      <c r="R390" s="160"/>
      <c r="S390" s="160"/>
      <c r="T390" s="160"/>
      <c r="U390" s="160"/>
      <c r="V390" s="160"/>
      <c r="W390" s="160"/>
      <c r="X390" s="160"/>
      <c r="Y390" s="160"/>
      <c r="Z390" s="150"/>
      <c r="AA390" s="150"/>
      <c r="AB390" s="150"/>
      <c r="AC390" s="150"/>
      <c r="AD390" s="150"/>
      <c r="AE390" s="150"/>
      <c r="AF390" s="150"/>
      <c r="AG390" s="150" t="s">
        <v>169</v>
      </c>
      <c r="AH390" s="150">
        <v>0</v>
      </c>
      <c r="AI390" s="150"/>
      <c r="AJ390" s="150"/>
      <c r="AK390" s="150"/>
      <c r="AL390" s="150"/>
      <c r="AM390" s="150"/>
      <c r="AN390" s="150"/>
      <c r="AO390" s="150"/>
      <c r="AP390" s="150"/>
      <c r="AQ390" s="150"/>
      <c r="AR390" s="150"/>
      <c r="AS390" s="150"/>
      <c r="AT390" s="150"/>
      <c r="AU390" s="150"/>
      <c r="AV390" s="150"/>
      <c r="AW390" s="150"/>
      <c r="AX390" s="150"/>
      <c r="AY390" s="150"/>
      <c r="AZ390" s="150"/>
      <c r="BA390" s="150"/>
      <c r="BB390" s="150"/>
      <c r="BC390" s="150"/>
      <c r="BD390" s="150"/>
      <c r="BE390" s="150"/>
      <c r="BF390" s="150"/>
      <c r="BG390" s="150"/>
      <c r="BH390" s="150"/>
    </row>
    <row r="391" spans="1:60" outlineLevel="1" x14ac:dyDescent="0.2">
      <c r="A391" s="173">
        <v>220</v>
      </c>
      <c r="B391" s="174" t="s">
        <v>698</v>
      </c>
      <c r="C391" s="189" t="s">
        <v>705</v>
      </c>
      <c r="D391" s="175" t="s">
        <v>401</v>
      </c>
      <c r="E391" s="176">
        <v>71</v>
      </c>
      <c r="F391" s="177"/>
      <c r="G391" s="178">
        <f>ROUND(E391*F391,2)</f>
        <v>0</v>
      </c>
      <c r="H391" s="177"/>
      <c r="I391" s="178">
        <f>ROUND(E391*H391,2)</f>
        <v>0</v>
      </c>
      <c r="J391" s="177"/>
      <c r="K391" s="178">
        <f>ROUND(E391*J391,2)</f>
        <v>0</v>
      </c>
      <c r="L391" s="178">
        <v>15</v>
      </c>
      <c r="M391" s="178">
        <f>G391*(1+L391/100)</f>
        <v>0</v>
      </c>
      <c r="N391" s="176">
        <v>1E-3</v>
      </c>
      <c r="O391" s="176">
        <f>ROUND(E391*N391,2)</f>
        <v>7.0000000000000007E-2</v>
      </c>
      <c r="P391" s="176">
        <v>0</v>
      </c>
      <c r="Q391" s="176">
        <f>ROUND(E391*P391,2)</f>
        <v>0</v>
      </c>
      <c r="R391" s="178"/>
      <c r="S391" s="178" t="s">
        <v>259</v>
      </c>
      <c r="T391" s="179" t="s">
        <v>226</v>
      </c>
      <c r="U391" s="160">
        <v>0</v>
      </c>
      <c r="V391" s="160">
        <f>ROUND(E391*U391,2)</f>
        <v>0</v>
      </c>
      <c r="W391" s="160"/>
      <c r="X391" s="160"/>
      <c r="Y391" s="160" t="s">
        <v>157</v>
      </c>
      <c r="Z391" s="150"/>
      <c r="AA391" s="150"/>
      <c r="AB391" s="150"/>
      <c r="AC391" s="150"/>
      <c r="AD391" s="150"/>
      <c r="AE391" s="150"/>
      <c r="AF391" s="150"/>
      <c r="AG391" s="150" t="s">
        <v>706</v>
      </c>
      <c r="AH391" s="150"/>
      <c r="AI391" s="150"/>
      <c r="AJ391" s="150"/>
      <c r="AK391" s="150"/>
      <c r="AL391" s="150"/>
      <c r="AM391" s="150"/>
      <c r="AN391" s="150"/>
      <c r="AO391" s="150"/>
      <c r="AP391" s="150"/>
      <c r="AQ391" s="150"/>
      <c r="AR391" s="150"/>
      <c r="AS391" s="150"/>
      <c r="AT391" s="150"/>
      <c r="AU391" s="150"/>
      <c r="AV391" s="150"/>
      <c r="AW391" s="150"/>
      <c r="AX391" s="150"/>
      <c r="AY391" s="150"/>
      <c r="AZ391" s="150"/>
      <c r="BA391" s="150"/>
      <c r="BB391" s="150"/>
      <c r="BC391" s="150"/>
      <c r="BD391" s="150"/>
      <c r="BE391" s="150"/>
      <c r="BF391" s="150"/>
      <c r="BG391" s="150"/>
      <c r="BH391" s="150"/>
    </row>
    <row r="392" spans="1:60" outlineLevel="2" x14ac:dyDescent="0.2">
      <c r="A392" s="157"/>
      <c r="B392" s="158"/>
      <c r="C392" s="253" t="s">
        <v>707</v>
      </c>
      <c r="D392" s="254"/>
      <c r="E392" s="254"/>
      <c r="F392" s="254"/>
      <c r="G392" s="254"/>
      <c r="H392" s="160"/>
      <c r="I392" s="160"/>
      <c r="J392" s="160"/>
      <c r="K392" s="160"/>
      <c r="L392" s="160"/>
      <c r="M392" s="160"/>
      <c r="N392" s="159"/>
      <c r="O392" s="159"/>
      <c r="P392" s="159"/>
      <c r="Q392" s="159"/>
      <c r="R392" s="160"/>
      <c r="S392" s="160"/>
      <c r="T392" s="160"/>
      <c r="U392" s="160"/>
      <c r="V392" s="160"/>
      <c r="W392" s="160"/>
      <c r="X392" s="160"/>
      <c r="Y392" s="160"/>
      <c r="Z392" s="150"/>
      <c r="AA392" s="150"/>
      <c r="AB392" s="150"/>
      <c r="AC392" s="150"/>
      <c r="AD392" s="150"/>
      <c r="AE392" s="150"/>
      <c r="AF392" s="150"/>
      <c r="AG392" s="150" t="s">
        <v>162</v>
      </c>
      <c r="AH392" s="150"/>
      <c r="AI392" s="150"/>
      <c r="AJ392" s="150"/>
      <c r="AK392" s="150"/>
      <c r="AL392" s="150"/>
      <c r="AM392" s="150"/>
      <c r="AN392" s="150"/>
      <c r="AO392" s="150"/>
      <c r="AP392" s="150"/>
      <c r="AQ392" s="150"/>
      <c r="AR392" s="150"/>
      <c r="AS392" s="150"/>
      <c r="AT392" s="150"/>
      <c r="AU392" s="150"/>
      <c r="AV392" s="150"/>
      <c r="AW392" s="150"/>
      <c r="AX392" s="150"/>
      <c r="AY392" s="150"/>
      <c r="AZ392" s="150"/>
      <c r="BA392" s="150"/>
      <c r="BB392" s="150"/>
      <c r="BC392" s="150"/>
      <c r="BD392" s="150"/>
      <c r="BE392" s="150"/>
      <c r="BF392" s="150"/>
      <c r="BG392" s="150"/>
      <c r="BH392" s="150"/>
    </row>
    <row r="393" spans="1:60" outlineLevel="2" x14ac:dyDescent="0.2">
      <c r="A393" s="157"/>
      <c r="B393" s="158"/>
      <c r="C393" s="190" t="s">
        <v>703</v>
      </c>
      <c r="D393" s="161"/>
      <c r="E393" s="162">
        <v>26</v>
      </c>
      <c r="F393" s="160"/>
      <c r="G393" s="160"/>
      <c r="H393" s="160"/>
      <c r="I393" s="160"/>
      <c r="J393" s="160"/>
      <c r="K393" s="160"/>
      <c r="L393" s="160"/>
      <c r="M393" s="160"/>
      <c r="N393" s="159"/>
      <c r="O393" s="159"/>
      <c r="P393" s="159"/>
      <c r="Q393" s="159"/>
      <c r="R393" s="160"/>
      <c r="S393" s="160"/>
      <c r="T393" s="160"/>
      <c r="U393" s="160"/>
      <c r="V393" s="160"/>
      <c r="W393" s="160"/>
      <c r="X393" s="160"/>
      <c r="Y393" s="160"/>
      <c r="Z393" s="150"/>
      <c r="AA393" s="150"/>
      <c r="AB393" s="150"/>
      <c r="AC393" s="150"/>
      <c r="AD393" s="150"/>
      <c r="AE393" s="150"/>
      <c r="AF393" s="150"/>
      <c r="AG393" s="150" t="s">
        <v>169</v>
      </c>
      <c r="AH393" s="150">
        <v>0</v>
      </c>
      <c r="AI393" s="150"/>
      <c r="AJ393" s="150"/>
      <c r="AK393" s="150"/>
      <c r="AL393" s="150"/>
      <c r="AM393" s="150"/>
      <c r="AN393" s="150"/>
      <c r="AO393" s="150"/>
      <c r="AP393" s="150"/>
      <c r="AQ393" s="150"/>
      <c r="AR393" s="150"/>
      <c r="AS393" s="150"/>
      <c r="AT393" s="150"/>
      <c r="AU393" s="150"/>
      <c r="AV393" s="150"/>
      <c r="AW393" s="150"/>
      <c r="AX393" s="150"/>
      <c r="AY393" s="150"/>
      <c r="AZ393" s="150"/>
      <c r="BA393" s="150"/>
      <c r="BB393" s="150"/>
      <c r="BC393" s="150"/>
      <c r="BD393" s="150"/>
      <c r="BE393" s="150"/>
      <c r="BF393" s="150"/>
      <c r="BG393" s="150"/>
      <c r="BH393" s="150"/>
    </row>
    <row r="394" spans="1:60" outlineLevel="3" x14ac:dyDescent="0.2">
      <c r="A394" s="157"/>
      <c r="B394" s="158"/>
      <c r="C394" s="190" t="s">
        <v>704</v>
      </c>
      <c r="D394" s="161"/>
      <c r="E394" s="162">
        <v>45</v>
      </c>
      <c r="F394" s="160"/>
      <c r="G394" s="160"/>
      <c r="H394" s="160"/>
      <c r="I394" s="160"/>
      <c r="J394" s="160"/>
      <c r="K394" s="160"/>
      <c r="L394" s="160"/>
      <c r="M394" s="160"/>
      <c r="N394" s="159"/>
      <c r="O394" s="159"/>
      <c r="P394" s="159"/>
      <c r="Q394" s="159"/>
      <c r="R394" s="160"/>
      <c r="S394" s="160"/>
      <c r="T394" s="160"/>
      <c r="U394" s="160"/>
      <c r="V394" s="160"/>
      <c r="W394" s="160"/>
      <c r="X394" s="160"/>
      <c r="Y394" s="160"/>
      <c r="Z394" s="150"/>
      <c r="AA394" s="150"/>
      <c r="AB394" s="150"/>
      <c r="AC394" s="150"/>
      <c r="AD394" s="150"/>
      <c r="AE394" s="150"/>
      <c r="AF394" s="150"/>
      <c r="AG394" s="150" t="s">
        <v>169</v>
      </c>
      <c r="AH394" s="150">
        <v>0</v>
      </c>
      <c r="AI394" s="150"/>
      <c r="AJ394" s="150"/>
      <c r="AK394" s="150"/>
      <c r="AL394" s="150"/>
      <c r="AM394" s="150"/>
      <c r="AN394" s="150"/>
      <c r="AO394" s="150"/>
      <c r="AP394" s="150"/>
      <c r="AQ394" s="150"/>
      <c r="AR394" s="150"/>
      <c r="AS394" s="150"/>
      <c r="AT394" s="150"/>
      <c r="AU394" s="150"/>
      <c r="AV394" s="150"/>
      <c r="AW394" s="150"/>
      <c r="AX394" s="150"/>
      <c r="AY394" s="150"/>
      <c r="AZ394" s="150"/>
      <c r="BA394" s="150"/>
      <c r="BB394" s="150"/>
      <c r="BC394" s="150"/>
      <c r="BD394" s="150"/>
      <c r="BE394" s="150"/>
      <c r="BF394" s="150"/>
      <c r="BG394" s="150"/>
      <c r="BH394" s="150"/>
    </row>
    <row r="395" spans="1:60" outlineLevel="1" x14ac:dyDescent="0.2">
      <c r="A395" s="173">
        <v>221</v>
      </c>
      <c r="B395" s="174" t="s">
        <v>708</v>
      </c>
      <c r="C395" s="189" t="s">
        <v>709</v>
      </c>
      <c r="D395" s="175" t="s">
        <v>263</v>
      </c>
      <c r="E395" s="176">
        <v>0.12569</v>
      </c>
      <c r="F395" s="177"/>
      <c r="G395" s="178">
        <f>ROUND(E395*F395,2)</f>
        <v>0</v>
      </c>
      <c r="H395" s="177"/>
      <c r="I395" s="178">
        <f>ROUND(E395*H395,2)</f>
        <v>0</v>
      </c>
      <c r="J395" s="177"/>
      <c r="K395" s="178">
        <f>ROUND(E395*J395,2)</f>
        <v>0</v>
      </c>
      <c r="L395" s="178">
        <v>15</v>
      </c>
      <c r="M395" s="178">
        <f>G395*(1+L395/100)</f>
        <v>0</v>
      </c>
      <c r="N395" s="176">
        <v>0</v>
      </c>
      <c r="O395" s="176">
        <f>ROUND(E395*N395,2)</f>
        <v>0</v>
      </c>
      <c r="P395" s="176">
        <v>0</v>
      </c>
      <c r="Q395" s="176">
        <f>ROUND(E395*P395,2)</f>
        <v>0</v>
      </c>
      <c r="R395" s="178" t="s">
        <v>697</v>
      </c>
      <c r="S395" s="178" t="s">
        <v>156</v>
      </c>
      <c r="T395" s="179" t="s">
        <v>156</v>
      </c>
      <c r="U395" s="160">
        <v>3.327</v>
      </c>
      <c r="V395" s="160">
        <f>ROUND(E395*U395,2)</f>
        <v>0.42</v>
      </c>
      <c r="W395" s="160"/>
      <c r="X395" s="160"/>
      <c r="Y395" s="160" t="s">
        <v>157</v>
      </c>
      <c r="Z395" s="150"/>
      <c r="AA395" s="150"/>
      <c r="AB395" s="150"/>
      <c r="AC395" s="150"/>
      <c r="AD395" s="150"/>
      <c r="AE395" s="150"/>
      <c r="AF395" s="150"/>
      <c r="AG395" s="150" t="s">
        <v>283</v>
      </c>
      <c r="AH395" s="150"/>
      <c r="AI395" s="150"/>
      <c r="AJ395" s="150"/>
      <c r="AK395" s="150"/>
      <c r="AL395" s="150"/>
      <c r="AM395" s="150"/>
      <c r="AN395" s="150"/>
      <c r="AO395" s="150"/>
      <c r="AP395" s="150"/>
      <c r="AQ395" s="150"/>
      <c r="AR395" s="150"/>
      <c r="AS395" s="150"/>
      <c r="AT395" s="150"/>
      <c r="AU395" s="150"/>
      <c r="AV395" s="150"/>
      <c r="AW395" s="150"/>
      <c r="AX395" s="150"/>
      <c r="AY395" s="150"/>
      <c r="AZ395" s="150"/>
      <c r="BA395" s="150"/>
      <c r="BB395" s="150"/>
      <c r="BC395" s="150"/>
      <c r="BD395" s="150"/>
      <c r="BE395" s="150"/>
      <c r="BF395" s="150"/>
      <c r="BG395" s="150"/>
      <c r="BH395" s="150"/>
    </row>
    <row r="396" spans="1:60" outlineLevel="2" x14ac:dyDescent="0.2">
      <c r="A396" s="157"/>
      <c r="B396" s="158"/>
      <c r="C396" s="255" t="s">
        <v>318</v>
      </c>
      <c r="D396" s="256"/>
      <c r="E396" s="256"/>
      <c r="F396" s="256"/>
      <c r="G396" s="256"/>
      <c r="H396" s="160"/>
      <c r="I396" s="160"/>
      <c r="J396" s="160"/>
      <c r="K396" s="160"/>
      <c r="L396" s="160"/>
      <c r="M396" s="160"/>
      <c r="N396" s="159"/>
      <c r="O396" s="159"/>
      <c r="P396" s="159"/>
      <c r="Q396" s="159"/>
      <c r="R396" s="160"/>
      <c r="S396" s="160"/>
      <c r="T396" s="160"/>
      <c r="U396" s="160"/>
      <c r="V396" s="160"/>
      <c r="W396" s="160"/>
      <c r="X396" s="160"/>
      <c r="Y396" s="160"/>
      <c r="Z396" s="150"/>
      <c r="AA396" s="150"/>
      <c r="AB396" s="150"/>
      <c r="AC396" s="150"/>
      <c r="AD396" s="150"/>
      <c r="AE396" s="150"/>
      <c r="AF396" s="150"/>
      <c r="AG396" s="150" t="s">
        <v>160</v>
      </c>
      <c r="AH396" s="150"/>
      <c r="AI396" s="150"/>
      <c r="AJ396" s="150"/>
      <c r="AK396" s="150"/>
      <c r="AL396" s="150"/>
      <c r="AM396" s="150"/>
      <c r="AN396" s="150"/>
      <c r="AO396" s="150"/>
      <c r="AP396" s="150"/>
      <c r="AQ396" s="150"/>
      <c r="AR396" s="150"/>
      <c r="AS396" s="150"/>
      <c r="AT396" s="150"/>
      <c r="AU396" s="150"/>
      <c r="AV396" s="150"/>
      <c r="AW396" s="150"/>
      <c r="AX396" s="150"/>
      <c r="AY396" s="150"/>
      <c r="AZ396" s="150"/>
      <c r="BA396" s="150"/>
      <c r="BB396" s="150"/>
      <c r="BC396" s="150"/>
      <c r="BD396" s="150"/>
      <c r="BE396" s="150"/>
      <c r="BF396" s="150"/>
      <c r="BG396" s="150"/>
      <c r="BH396" s="150"/>
    </row>
    <row r="397" spans="1:60" ht="22.5" outlineLevel="1" x14ac:dyDescent="0.2">
      <c r="A397" s="173">
        <v>222</v>
      </c>
      <c r="B397" s="174" t="s">
        <v>710</v>
      </c>
      <c r="C397" s="189" t="s">
        <v>711</v>
      </c>
      <c r="D397" s="175" t="s">
        <v>263</v>
      </c>
      <c r="E397" s="176">
        <v>0.12569</v>
      </c>
      <c r="F397" s="177"/>
      <c r="G397" s="178">
        <f>ROUND(E397*F397,2)</f>
        <v>0</v>
      </c>
      <c r="H397" s="177"/>
      <c r="I397" s="178">
        <f>ROUND(E397*H397,2)</f>
        <v>0</v>
      </c>
      <c r="J397" s="177"/>
      <c r="K397" s="178">
        <f>ROUND(E397*J397,2)</f>
        <v>0</v>
      </c>
      <c r="L397" s="178">
        <v>15</v>
      </c>
      <c r="M397" s="178">
        <f>G397*(1+L397/100)</f>
        <v>0</v>
      </c>
      <c r="N397" s="176">
        <v>0</v>
      </c>
      <c r="O397" s="176">
        <f>ROUND(E397*N397,2)</f>
        <v>0</v>
      </c>
      <c r="P397" s="176">
        <v>0</v>
      </c>
      <c r="Q397" s="176">
        <f>ROUND(E397*P397,2)</f>
        <v>0</v>
      </c>
      <c r="R397" s="178" t="s">
        <v>697</v>
      </c>
      <c r="S397" s="178" t="s">
        <v>156</v>
      </c>
      <c r="T397" s="179" t="s">
        <v>156</v>
      </c>
      <c r="U397" s="160">
        <v>0.95</v>
      </c>
      <c r="V397" s="160">
        <f>ROUND(E397*U397,2)</f>
        <v>0.12</v>
      </c>
      <c r="W397" s="160"/>
      <c r="X397" s="160"/>
      <c r="Y397" s="160" t="s">
        <v>157</v>
      </c>
      <c r="Z397" s="150"/>
      <c r="AA397" s="150"/>
      <c r="AB397" s="150"/>
      <c r="AC397" s="150"/>
      <c r="AD397" s="150"/>
      <c r="AE397" s="150"/>
      <c r="AF397" s="150"/>
      <c r="AG397" s="150" t="s">
        <v>283</v>
      </c>
      <c r="AH397" s="150"/>
      <c r="AI397" s="150"/>
      <c r="AJ397" s="150"/>
      <c r="AK397" s="150"/>
      <c r="AL397" s="150"/>
      <c r="AM397" s="150"/>
      <c r="AN397" s="150"/>
      <c r="AO397" s="150"/>
      <c r="AP397" s="150"/>
      <c r="AQ397" s="150"/>
      <c r="AR397" s="150"/>
      <c r="AS397" s="150"/>
      <c r="AT397" s="150"/>
      <c r="AU397" s="150"/>
      <c r="AV397" s="150"/>
      <c r="AW397" s="150"/>
      <c r="AX397" s="150"/>
      <c r="AY397" s="150"/>
      <c r="AZ397" s="150"/>
      <c r="BA397" s="150"/>
      <c r="BB397" s="150"/>
      <c r="BC397" s="150"/>
      <c r="BD397" s="150"/>
      <c r="BE397" s="150"/>
      <c r="BF397" s="150"/>
      <c r="BG397" s="150"/>
      <c r="BH397" s="150"/>
    </row>
    <row r="398" spans="1:60" outlineLevel="2" x14ac:dyDescent="0.2">
      <c r="A398" s="157"/>
      <c r="B398" s="158"/>
      <c r="C398" s="255" t="s">
        <v>318</v>
      </c>
      <c r="D398" s="256"/>
      <c r="E398" s="256"/>
      <c r="F398" s="256"/>
      <c r="G398" s="256"/>
      <c r="H398" s="160"/>
      <c r="I398" s="160"/>
      <c r="J398" s="160"/>
      <c r="K398" s="160"/>
      <c r="L398" s="160"/>
      <c r="M398" s="160"/>
      <c r="N398" s="159"/>
      <c r="O398" s="159"/>
      <c r="P398" s="159"/>
      <c r="Q398" s="159"/>
      <c r="R398" s="160"/>
      <c r="S398" s="160"/>
      <c r="T398" s="160"/>
      <c r="U398" s="160"/>
      <c r="V398" s="160"/>
      <c r="W398" s="160"/>
      <c r="X398" s="160"/>
      <c r="Y398" s="160"/>
      <c r="Z398" s="150"/>
      <c r="AA398" s="150"/>
      <c r="AB398" s="150"/>
      <c r="AC398" s="150"/>
      <c r="AD398" s="150"/>
      <c r="AE398" s="150"/>
      <c r="AF398" s="150"/>
      <c r="AG398" s="150" t="s">
        <v>160</v>
      </c>
      <c r="AH398" s="150"/>
      <c r="AI398" s="150"/>
      <c r="AJ398" s="150"/>
      <c r="AK398" s="150"/>
      <c r="AL398" s="150"/>
      <c r="AM398" s="150"/>
      <c r="AN398" s="150"/>
      <c r="AO398" s="150"/>
      <c r="AP398" s="150"/>
      <c r="AQ398" s="150"/>
      <c r="AR398" s="150"/>
      <c r="AS398" s="150"/>
      <c r="AT398" s="150"/>
      <c r="AU398" s="150"/>
      <c r="AV398" s="150"/>
      <c r="AW398" s="150"/>
      <c r="AX398" s="150"/>
      <c r="AY398" s="150"/>
      <c r="AZ398" s="150"/>
      <c r="BA398" s="150"/>
      <c r="BB398" s="150"/>
      <c r="BC398" s="150"/>
      <c r="BD398" s="150"/>
      <c r="BE398" s="150"/>
      <c r="BF398" s="150"/>
      <c r="BG398" s="150"/>
      <c r="BH398" s="150"/>
    </row>
    <row r="399" spans="1:60" ht="33.75" outlineLevel="1" x14ac:dyDescent="0.2">
      <c r="A399" s="173">
        <v>223</v>
      </c>
      <c r="B399" s="174" t="s">
        <v>712</v>
      </c>
      <c r="C399" s="189" t="s">
        <v>713</v>
      </c>
      <c r="D399" s="175" t="s">
        <v>263</v>
      </c>
      <c r="E399" s="176">
        <v>0.12569</v>
      </c>
      <c r="F399" s="177"/>
      <c r="G399" s="178">
        <f>ROUND(E399*F399,2)</f>
        <v>0</v>
      </c>
      <c r="H399" s="177"/>
      <c r="I399" s="178">
        <f>ROUND(E399*H399,2)</f>
        <v>0</v>
      </c>
      <c r="J399" s="177"/>
      <c r="K399" s="178">
        <f>ROUND(E399*J399,2)</f>
        <v>0</v>
      </c>
      <c r="L399" s="178">
        <v>15</v>
      </c>
      <c r="M399" s="178">
        <f>G399*(1+L399/100)</f>
        <v>0</v>
      </c>
      <c r="N399" s="176">
        <v>0</v>
      </c>
      <c r="O399" s="176">
        <f>ROUND(E399*N399,2)</f>
        <v>0</v>
      </c>
      <c r="P399" s="176">
        <v>0</v>
      </c>
      <c r="Q399" s="176">
        <f>ROUND(E399*P399,2)</f>
        <v>0</v>
      </c>
      <c r="R399" s="178" t="s">
        <v>697</v>
      </c>
      <c r="S399" s="178" t="s">
        <v>156</v>
      </c>
      <c r="T399" s="179" t="s">
        <v>156</v>
      </c>
      <c r="U399" s="160">
        <v>0</v>
      </c>
      <c r="V399" s="160">
        <f>ROUND(E399*U399,2)</f>
        <v>0</v>
      </c>
      <c r="W399" s="160"/>
      <c r="X399" s="160"/>
      <c r="Y399" s="160" t="s">
        <v>157</v>
      </c>
      <c r="Z399" s="150"/>
      <c r="AA399" s="150"/>
      <c r="AB399" s="150"/>
      <c r="AC399" s="150"/>
      <c r="AD399" s="150"/>
      <c r="AE399" s="150"/>
      <c r="AF399" s="150"/>
      <c r="AG399" s="150" t="s">
        <v>283</v>
      </c>
      <c r="AH399" s="150"/>
      <c r="AI399" s="150"/>
      <c r="AJ399" s="150"/>
      <c r="AK399" s="150"/>
      <c r="AL399" s="150"/>
      <c r="AM399" s="150"/>
      <c r="AN399" s="150"/>
      <c r="AO399" s="150"/>
      <c r="AP399" s="150"/>
      <c r="AQ399" s="150"/>
      <c r="AR399" s="150"/>
      <c r="AS399" s="150"/>
      <c r="AT399" s="150"/>
      <c r="AU399" s="150"/>
      <c r="AV399" s="150"/>
      <c r="AW399" s="150"/>
      <c r="AX399" s="150"/>
      <c r="AY399" s="150"/>
      <c r="AZ399" s="150"/>
      <c r="BA399" s="150"/>
      <c r="BB399" s="150"/>
      <c r="BC399" s="150"/>
      <c r="BD399" s="150"/>
      <c r="BE399" s="150"/>
      <c r="BF399" s="150"/>
      <c r="BG399" s="150"/>
      <c r="BH399" s="150"/>
    </row>
    <row r="400" spans="1:60" outlineLevel="2" x14ac:dyDescent="0.2">
      <c r="A400" s="157"/>
      <c r="B400" s="158"/>
      <c r="C400" s="255" t="s">
        <v>318</v>
      </c>
      <c r="D400" s="256"/>
      <c r="E400" s="256"/>
      <c r="F400" s="256"/>
      <c r="G400" s="256"/>
      <c r="H400" s="160"/>
      <c r="I400" s="160"/>
      <c r="J400" s="160"/>
      <c r="K400" s="160"/>
      <c r="L400" s="160"/>
      <c r="M400" s="160"/>
      <c r="N400" s="159"/>
      <c r="O400" s="159"/>
      <c r="P400" s="159"/>
      <c r="Q400" s="159"/>
      <c r="R400" s="160"/>
      <c r="S400" s="160"/>
      <c r="T400" s="160"/>
      <c r="U400" s="160"/>
      <c r="V400" s="160"/>
      <c r="W400" s="160"/>
      <c r="X400" s="160"/>
      <c r="Y400" s="160"/>
      <c r="Z400" s="150"/>
      <c r="AA400" s="150"/>
      <c r="AB400" s="150"/>
      <c r="AC400" s="150"/>
      <c r="AD400" s="150"/>
      <c r="AE400" s="150"/>
      <c r="AF400" s="150"/>
      <c r="AG400" s="150" t="s">
        <v>160</v>
      </c>
      <c r="AH400" s="150"/>
      <c r="AI400" s="150"/>
      <c r="AJ400" s="150"/>
      <c r="AK400" s="150"/>
      <c r="AL400" s="150"/>
      <c r="AM400" s="150"/>
      <c r="AN400" s="150"/>
      <c r="AO400" s="150"/>
      <c r="AP400" s="150"/>
      <c r="AQ400" s="150"/>
      <c r="AR400" s="150"/>
      <c r="AS400" s="150"/>
      <c r="AT400" s="150"/>
      <c r="AU400" s="150"/>
      <c r="AV400" s="150"/>
      <c r="AW400" s="150"/>
      <c r="AX400" s="150"/>
      <c r="AY400" s="150"/>
      <c r="AZ400" s="150"/>
      <c r="BA400" s="150"/>
      <c r="BB400" s="150"/>
      <c r="BC400" s="150"/>
      <c r="BD400" s="150"/>
      <c r="BE400" s="150"/>
      <c r="BF400" s="150"/>
      <c r="BG400" s="150"/>
      <c r="BH400" s="150"/>
    </row>
    <row r="401" spans="1:60" x14ac:dyDescent="0.2">
      <c r="A401" s="166" t="s">
        <v>150</v>
      </c>
      <c r="B401" s="167" t="s">
        <v>112</v>
      </c>
      <c r="C401" s="188" t="s">
        <v>113</v>
      </c>
      <c r="D401" s="168"/>
      <c r="E401" s="169"/>
      <c r="F401" s="170"/>
      <c r="G401" s="170">
        <f>SUMIF(AG402:AG410,"&lt;&gt;NOR",G402:G410)</f>
        <v>0</v>
      </c>
      <c r="H401" s="170"/>
      <c r="I401" s="170">
        <f>SUM(I402:I410)</f>
        <v>0</v>
      </c>
      <c r="J401" s="170"/>
      <c r="K401" s="170">
        <f>SUM(K402:K410)</f>
        <v>0</v>
      </c>
      <c r="L401" s="170"/>
      <c r="M401" s="170">
        <f>SUM(M402:M410)</f>
        <v>0</v>
      </c>
      <c r="N401" s="169"/>
      <c r="O401" s="169">
        <f>SUM(O402:O410)</f>
        <v>0.01</v>
      </c>
      <c r="P401" s="169"/>
      <c r="Q401" s="169">
        <f>SUM(Q402:Q410)</f>
        <v>0</v>
      </c>
      <c r="R401" s="170"/>
      <c r="S401" s="170"/>
      <c r="T401" s="171"/>
      <c r="U401" s="165"/>
      <c r="V401" s="165">
        <f>SUM(V402:V410)</f>
        <v>3.7899999999999996</v>
      </c>
      <c r="W401" s="165"/>
      <c r="X401" s="165"/>
      <c r="Y401" s="165"/>
      <c r="AG401" t="s">
        <v>151</v>
      </c>
    </row>
    <row r="402" spans="1:60" outlineLevel="1" x14ac:dyDescent="0.2">
      <c r="A402" s="173">
        <v>224</v>
      </c>
      <c r="B402" s="174" t="s">
        <v>714</v>
      </c>
      <c r="C402" s="189" t="s">
        <v>715</v>
      </c>
      <c r="D402" s="175" t="s">
        <v>165</v>
      </c>
      <c r="E402" s="176">
        <v>15.9375</v>
      </c>
      <c r="F402" s="177"/>
      <c r="G402" s="178">
        <f>ROUND(E402*F402,2)</f>
        <v>0</v>
      </c>
      <c r="H402" s="177"/>
      <c r="I402" s="178">
        <f>ROUND(E402*H402,2)</f>
        <v>0</v>
      </c>
      <c r="J402" s="177"/>
      <c r="K402" s="178">
        <f>ROUND(E402*J402,2)</f>
        <v>0</v>
      </c>
      <c r="L402" s="178">
        <v>15</v>
      </c>
      <c r="M402" s="178">
        <f>G402*(1+L402/100)</f>
        <v>0</v>
      </c>
      <c r="N402" s="176">
        <v>4.2999999999999999E-4</v>
      </c>
      <c r="O402" s="176">
        <f>ROUND(E402*N402,2)</f>
        <v>0.01</v>
      </c>
      <c r="P402" s="176">
        <v>0</v>
      </c>
      <c r="Q402" s="176">
        <f>ROUND(E402*P402,2)</f>
        <v>0</v>
      </c>
      <c r="R402" s="178" t="s">
        <v>716</v>
      </c>
      <c r="S402" s="178" t="s">
        <v>156</v>
      </c>
      <c r="T402" s="179" t="s">
        <v>156</v>
      </c>
      <c r="U402" s="160">
        <v>0.23699999999999999</v>
      </c>
      <c r="V402" s="160">
        <f>ROUND(E402*U402,2)</f>
        <v>3.78</v>
      </c>
      <c r="W402" s="160"/>
      <c r="X402" s="160"/>
      <c r="Y402" s="160" t="s">
        <v>157</v>
      </c>
      <c r="Z402" s="150"/>
      <c r="AA402" s="150"/>
      <c r="AB402" s="150"/>
      <c r="AC402" s="150"/>
      <c r="AD402" s="150"/>
      <c r="AE402" s="150"/>
      <c r="AF402" s="150"/>
      <c r="AG402" s="150" t="s">
        <v>158</v>
      </c>
      <c r="AH402" s="150"/>
      <c r="AI402" s="150"/>
      <c r="AJ402" s="150"/>
      <c r="AK402" s="150"/>
      <c r="AL402" s="150"/>
      <c r="AM402" s="150"/>
      <c r="AN402" s="150"/>
      <c r="AO402" s="150"/>
      <c r="AP402" s="150"/>
      <c r="AQ402" s="150"/>
      <c r="AR402" s="150"/>
      <c r="AS402" s="150"/>
      <c r="AT402" s="150"/>
      <c r="AU402" s="150"/>
      <c r="AV402" s="150"/>
      <c r="AW402" s="150"/>
      <c r="AX402" s="150"/>
      <c r="AY402" s="150"/>
      <c r="AZ402" s="150"/>
      <c r="BA402" s="150"/>
      <c r="BB402" s="150"/>
      <c r="BC402" s="150"/>
      <c r="BD402" s="150"/>
      <c r="BE402" s="150"/>
      <c r="BF402" s="150"/>
      <c r="BG402" s="150"/>
      <c r="BH402" s="150"/>
    </row>
    <row r="403" spans="1:60" ht="22.5" outlineLevel="2" x14ac:dyDescent="0.2">
      <c r="A403" s="157"/>
      <c r="B403" s="158"/>
      <c r="C403" s="253" t="s">
        <v>717</v>
      </c>
      <c r="D403" s="254"/>
      <c r="E403" s="254"/>
      <c r="F403" s="254"/>
      <c r="G403" s="254"/>
      <c r="H403" s="160"/>
      <c r="I403" s="160"/>
      <c r="J403" s="160"/>
      <c r="K403" s="160"/>
      <c r="L403" s="160"/>
      <c r="M403" s="160"/>
      <c r="N403" s="159"/>
      <c r="O403" s="159"/>
      <c r="P403" s="159"/>
      <c r="Q403" s="159"/>
      <c r="R403" s="160"/>
      <c r="S403" s="160"/>
      <c r="T403" s="160"/>
      <c r="U403" s="160"/>
      <c r="V403" s="160"/>
      <c r="W403" s="160"/>
      <c r="X403" s="160"/>
      <c r="Y403" s="160"/>
      <c r="Z403" s="150"/>
      <c r="AA403" s="150"/>
      <c r="AB403" s="150"/>
      <c r="AC403" s="150"/>
      <c r="AD403" s="150"/>
      <c r="AE403" s="150"/>
      <c r="AF403" s="150"/>
      <c r="AG403" s="150" t="s">
        <v>162</v>
      </c>
      <c r="AH403" s="150"/>
      <c r="AI403" s="150"/>
      <c r="AJ403" s="150"/>
      <c r="AK403" s="150"/>
      <c r="AL403" s="150"/>
      <c r="AM403" s="150"/>
      <c r="AN403" s="150"/>
      <c r="AO403" s="150"/>
      <c r="AP403" s="150"/>
      <c r="AQ403" s="150"/>
      <c r="AR403" s="150"/>
      <c r="AS403" s="150"/>
      <c r="AT403" s="150"/>
      <c r="AU403" s="150"/>
      <c r="AV403" s="150"/>
      <c r="AW403" s="150"/>
      <c r="AX403" s="150"/>
      <c r="AY403" s="150"/>
      <c r="AZ403" s="150"/>
      <c r="BA403" s="180" t="str">
        <f>C403</f>
        <v>Protiskluzová dvousložková epoxidová barva na betonové podlahy. Protiskluzová, odolná proti olejům a chemikáliím. Vykazuje vysokou odolnost proti oděru, dobrou přilnavost k podkladu a omyvatelnost.</v>
      </c>
      <c r="BB403" s="150"/>
      <c r="BC403" s="150"/>
      <c r="BD403" s="150"/>
      <c r="BE403" s="150"/>
      <c r="BF403" s="150"/>
      <c r="BG403" s="150"/>
      <c r="BH403" s="150"/>
    </row>
    <row r="404" spans="1:60" outlineLevel="2" x14ac:dyDescent="0.2">
      <c r="A404" s="157"/>
      <c r="B404" s="158"/>
      <c r="C404" s="190" t="s">
        <v>215</v>
      </c>
      <c r="D404" s="161"/>
      <c r="E404" s="162">
        <v>15.94</v>
      </c>
      <c r="F404" s="160"/>
      <c r="G404" s="160"/>
      <c r="H404" s="160"/>
      <c r="I404" s="160"/>
      <c r="J404" s="160"/>
      <c r="K404" s="160"/>
      <c r="L404" s="160"/>
      <c r="M404" s="160"/>
      <c r="N404" s="159"/>
      <c r="O404" s="159"/>
      <c r="P404" s="159"/>
      <c r="Q404" s="159"/>
      <c r="R404" s="160"/>
      <c r="S404" s="160"/>
      <c r="T404" s="160"/>
      <c r="U404" s="160"/>
      <c r="V404" s="160"/>
      <c r="W404" s="160"/>
      <c r="X404" s="160"/>
      <c r="Y404" s="160"/>
      <c r="Z404" s="150"/>
      <c r="AA404" s="150"/>
      <c r="AB404" s="150"/>
      <c r="AC404" s="150"/>
      <c r="AD404" s="150"/>
      <c r="AE404" s="150"/>
      <c r="AF404" s="150"/>
      <c r="AG404" s="150" t="s">
        <v>169</v>
      </c>
      <c r="AH404" s="150">
        <v>0</v>
      </c>
      <c r="AI404" s="150"/>
      <c r="AJ404" s="150"/>
      <c r="AK404" s="150"/>
      <c r="AL404" s="150"/>
      <c r="AM404" s="150"/>
      <c r="AN404" s="150"/>
      <c r="AO404" s="150"/>
      <c r="AP404" s="150"/>
      <c r="AQ404" s="150"/>
      <c r="AR404" s="150"/>
      <c r="AS404" s="150"/>
      <c r="AT404" s="150"/>
      <c r="AU404" s="150"/>
      <c r="AV404" s="150"/>
      <c r="AW404" s="150"/>
      <c r="AX404" s="150"/>
      <c r="AY404" s="150"/>
      <c r="AZ404" s="150"/>
      <c r="BA404" s="150"/>
      <c r="BB404" s="150"/>
      <c r="BC404" s="150"/>
      <c r="BD404" s="150"/>
      <c r="BE404" s="150"/>
      <c r="BF404" s="150"/>
      <c r="BG404" s="150"/>
      <c r="BH404" s="150"/>
    </row>
    <row r="405" spans="1:60" outlineLevel="1" x14ac:dyDescent="0.2">
      <c r="A405" s="173">
        <v>225</v>
      </c>
      <c r="B405" s="174" t="s">
        <v>718</v>
      </c>
      <c r="C405" s="189" t="s">
        <v>719</v>
      </c>
      <c r="D405" s="175" t="s">
        <v>263</v>
      </c>
      <c r="E405" s="176">
        <v>6.8500000000000002E-3</v>
      </c>
      <c r="F405" s="177"/>
      <c r="G405" s="178">
        <f>ROUND(E405*F405,2)</f>
        <v>0</v>
      </c>
      <c r="H405" s="177"/>
      <c r="I405" s="178">
        <f>ROUND(E405*H405,2)</f>
        <v>0</v>
      </c>
      <c r="J405" s="177"/>
      <c r="K405" s="178">
        <f>ROUND(E405*J405,2)</f>
        <v>0</v>
      </c>
      <c r="L405" s="178">
        <v>15</v>
      </c>
      <c r="M405" s="178">
        <f>G405*(1+L405/100)</f>
        <v>0</v>
      </c>
      <c r="N405" s="176">
        <v>0</v>
      </c>
      <c r="O405" s="176">
        <f>ROUND(E405*N405,2)</f>
        <v>0</v>
      </c>
      <c r="P405" s="176">
        <v>0</v>
      </c>
      <c r="Q405" s="176">
        <f>ROUND(E405*P405,2)</f>
        <v>0</v>
      </c>
      <c r="R405" s="178" t="s">
        <v>716</v>
      </c>
      <c r="S405" s="178" t="s">
        <v>156</v>
      </c>
      <c r="T405" s="179" t="s">
        <v>156</v>
      </c>
      <c r="U405" s="160">
        <v>1.4990000000000001</v>
      </c>
      <c r="V405" s="160">
        <f>ROUND(E405*U405,2)</f>
        <v>0.01</v>
      </c>
      <c r="W405" s="160"/>
      <c r="X405" s="160"/>
      <c r="Y405" s="160" t="s">
        <v>157</v>
      </c>
      <c r="Z405" s="150"/>
      <c r="AA405" s="150"/>
      <c r="AB405" s="150"/>
      <c r="AC405" s="150"/>
      <c r="AD405" s="150"/>
      <c r="AE405" s="150"/>
      <c r="AF405" s="150"/>
      <c r="AG405" s="150" t="s">
        <v>283</v>
      </c>
      <c r="AH405" s="150"/>
      <c r="AI405" s="150"/>
      <c r="AJ405" s="150"/>
      <c r="AK405" s="150"/>
      <c r="AL405" s="150"/>
      <c r="AM405" s="150"/>
      <c r="AN405" s="150"/>
      <c r="AO405" s="150"/>
      <c r="AP405" s="150"/>
      <c r="AQ405" s="150"/>
      <c r="AR405" s="150"/>
      <c r="AS405" s="150"/>
      <c r="AT405" s="150"/>
      <c r="AU405" s="150"/>
      <c r="AV405" s="150"/>
      <c r="AW405" s="150"/>
      <c r="AX405" s="150"/>
      <c r="AY405" s="150"/>
      <c r="AZ405" s="150"/>
      <c r="BA405" s="150"/>
      <c r="BB405" s="150"/>
      <c r="BC405" s="150"/>
      <c r="BD405" s="150"/>
      <c r="BE405" s="150"/>
      <c r="BF405" s="150"/>
      <c r="BG405" s="150"/>
      <c r="BH405" s="150"/>
    </row>
    <row r="406" spans="1:60" outlineLevel="2" x14ac:dyDescent="0.2">
      <c r="A406" s="157"/>
      <c r="B406" s="158"/>
      <c r="C406" s="255" t="s">
        <v>318</v>
      </c>
      <c r="D406" s="256"/>
      <c r="E406" s="256"/>
      <c r="F406" s="256"/>
      <c r="G406" s="256"/>
      <c r="H406" s="160"/>
      <c r="I406" s="160"/>
      <c r="J406" s="160"/>
      <c r="K406" s="160"/>
      <c r="L406" s="160"/>
      <c r="M406" s="160"/>
      <c r="N406" s="159"/>
      <c r="O406" s="159"/>
      <c r="P406" s="159"/>
      <c r="Q406" s="159"/>
      <c r="R406" s="160"/>
      <c r="S406" s="160"/>
      <c r="T406" s="160"/>
      <c r="U406" s="160"/>
      <c r="V406" s="160"/>
      <c r="W406" s="160"/>
      <c r="X406" s="160"/>
      <c r="Y406" s="160"/>
      <c r="Z406" s="150"/>
      <c r="AA406" s="150"/>
      <c r="AB406" s="150"/>
      <c r="AC406" s="150"/>
      <c r="AD406" s="150"/>
      <c r="AE406" s="150"/>
      <c r="AF406" s="150"/>
      <c r="AG406" s="150" t="s">
        <v>160</v>
      </c>
      <c r="AH406" s="150"/>
      <c r="AI406" s="150"/>
      <c r="AJ406" s="150"/>
      <c r="AK406" s="150"/>
      <c r="AL406" s="150"/>
      <c r="AM406" s="150"/>
      <c r="AN406" s="150"/>
      <c r="AO406" s="150"/>
      <c r="AP406" s="150"/>
      <c r="AQ406" s="150"/>
      <c r="AR406" s="150"/>
      <c r="AS406" s="150"/>
      <c r="AT406" s="150"/>
      <c r="AU406" s="150"/>
      <c r="AV406" s="150"/>
      <c r="AW406" s="150"/>
      <c r="AX406" s="150"/>
      <c r="AY406" s="150"/>
      <c r="AZ406" s="150"/>
      <c r="BA406" s="150"/>
      <c r="BB406" s="150"/>
      <c r="BC406" s="150"/>
      <c r="BD406" s="150"/>
      <c r="BE406" s="150"/>
      <c r="BF406" s="150"/>
      <c r="BG406" s="150"/>
      <c r="BH406" s="150"/>
    </row>
    <row r="407" spans="1:60" ht="22.5" outlineLevel="1" x14ac:dyDescent="0.2">
      <c r="A407" s="173">
        <v>226</v>
      </c>
      <c r="B407" s="174" t="s">
        <v>720</v>
      </c>
      <c r="C407" s="189" t="s">
        <v>721</v>
      </c>
      <c r="D407" s="175" t="s">
        <v>263</v>
      </c>
      <c r="E407" s="176">
        <v>6.8500000000000002E-3</v>
      </c>
      <c r="F407" s="177"/>
      <c r="G407" s="178">
        <f>ROUND(E407*F407,2)</f>
        <v>0</v>
      </c>
      <c r="H407" s="177"/>
      <c r="I407" s="178">
        <f>ROUND(E407*H407,2)</f>
        <v>0</v>
      </c>
      <c r="J407" s="177"/>
      <c r="K407" s="178">
        <f>ROUND(E407*J407,2)</f>
        <v>0</v>
      </c>
      <c r="L407" s="178">
        <v>15</v>
      </c>
      <c r="M407" s="178">
        <f>G407*(1+L407/100)</f>
        <v>0</v>
      </c>
      <c r="N407" s="176">
        <v>0</v>
      </c>
      <c r="O407" s="176">
        <f>ROUND(E407*N407,2)</f>
        <v>0</v>
      </c>
      <c r="P407" s="176">
        <v>0</v>
      </c>
      <c r="Q407" s="176">
        <f>ROUND(E407*P407,2)</f>
        <v>0</v>
      </c>
      <c r="R407" s="178" t="s">
        <v>716</v>
      </c>
      <c r="S407" s="178" t="s">
        <v>156</v>
      </c>
      <c r="T407" s="179" t="s">
        <v>156</v>
      </c>
      <c r="U407" s="160">
        <v>0.17699999999999999</v>
      </c>
      <c r="V407" s="160">
        <f>ROUND(E407*U407,2)</f>
        <v>0</v>
      </c>
      <c r="W407" s="160"/>
      <c r="X407" s="160"/>
      <c r="Y407" s="160" t="s">
        <v>157</v>
      </c>
      <c r="Z407" s="150"/>
      <c r="AA407" s="150"/>
      <c r="AB407" s="150"/>
      <c r="AC407" s="150"/>
      <c r="AD407" s="150"/>
      <c r="AE407" s="150"/>
      <c r="AF407" s="150"/>
      <c r="AG407" s="150" t="s">
        <v>283</v>
      </c>
      <c r="AH407" s="150"/>
      <c r="AI407" s="150"/>
      <c r="AJ407" s="150"/>
      <c r="AK407" s="150"/>
      <c r="AL407" s="150"/>
      <c r="AM407" s="150"/>
      <c r="AN407" s="150"/>
      <c r="AO407" s="150"/>
      <c r="AP407" s="150"/>
      <c r="AQ407" s="150"/>
      <c r="AR407" s="150"/>
      <c r="AS407" s="150"/>
      <c r="AT407" s="150"/>
      <c r="AU407" s="150"/>
      <c r="AV407" s="150"/>
      <c r="AW407" s="150"/>
      <c r="AX407" s="150"/>
      <c r="AY407" s="150"/>
      <c r="AZ407" s="150"/>
      <c r="BA407" s="150"/>
      <c r="BB407" s="150"/>
      <c r="BC407" s="150"/>
      <c r="BD407" s="150"/>
      <c r="BE407" s="150"/>
      <c r="BF407" s="150"/>
      <c r="BG407" s="150"/>
      <c r="BH407" s="150"/>
    </row>
    <row r="408" spans="1:60" outlineLevel="2" x14ac:dyDescent="0.2">
      <c r="A408" s="157"/>
      <c r="B408" s="158"/>
      <c r="C408" s="255" t="s">
        <v>318</v>
      </c>
      <c r="D408" s="256"/>
      <c r="E408" s="256"/>
      <c r="F408" s="256"/>
      <c r="G408" s="256"/>
      <c r="H408" s="160"/>
      <c r="I408" s="160"/>
      <c r="J408" s="160"/>
      <c r="K408" s="160"/>
      <c r="L408" s="160"/>
      <c r="M408" s="160"/>
      <c r="N408" s="159"/>
      <c r="O408" s="159"/>
      <c r="P408" s="159"/>
      <c r="Q408" s="159"/>
      <c r="R408" s="160"/>
      <c r="S408" s="160"/>
      <c r="T408" s="160"/>
      <c r="U408" s="160"/>
      <c r="V408" s="160"/>
      <c r="W408" s="160"/>
      <c r="X408" s="160"/>
      <c r="Y408" s="160"/>
      <c r="Z408" s="150"/>
      <c r="AA408" s="150"/>
      <c r="AB408" s="150"/>
      <c r="AC408" s="150"/>
      <c r="AD408" s="150"/>
      <c r="AE408" s="150"/>
      <c r="AF408" s="150"/>
      <c r="AG408" s="150" t="s">
        <v>160</v>
      </c>
      <c r="AH408" s="150"/>
      <c r="AI408" s="150"/>
      <c r="AJ408" s="150"/>
      <c r="AK408" s="150"/>
      <c r="AL408" s="150"/>
      <c r="AM408" s="150"/>
      <c r="AN408" s="150"/>
      <c r="AO408" s="150"/>
      <c r="AP408" s="150"/>
      <c r="AQ408" s="150"/>
      <c r="AR408" s="150"/>
      <c r="AS408" s="150"/>
      <c r="AT408" s="150"/>
      <c r="AU408" s="150"/>
      <c r="AV408" s="150"/>
      <c r="AW408" s="150"/>
      <c r="AX408" s="150"/>
      <c r="AY408" s="150"/>
      <c r="AZ408" s="150"/>
      <c r="BA408" s="150"/>
      <c r="BB408" s="150"/>
      <c r="BC408" s="150"/>
      <c r="BD408" s="150"/>
      <c r="BE408" s="150"/>
      <c r="BF408" s="150"/>
      <c r="BG408" s="150"/>
      <c r="BH408" s="150"/>
    </row>
    <row r="409" spans="1:60" ht="33.75" outlineLevel="1" x14ac:dyDescent="0.2">
      <c r="A409" s="173">
        <v>227</v>
      </c>
      <c r="B409" s="174" t="s">
        <v>722</v>
      </c>
      <c r="C409" s="189" t="s">
        <v>723</v>
      </c>
      <c r="D409" s="175" t="s">
        <v>263</v>
      </c>
      <c r="E409" s="176">
        <v>6.8500000000000002E-3</v>
      </c>
      <c r="F409" s="177"/>
      <c r="G409" s="178">
        <f>ROUND(E409*F409,2)</f>
        <v>0</v>
      </c>
      <c r="H409" s="177"/>
      <c r="I409" s="178">
        <f>ROUND(E409*H409,2)</f>
        <v>0</v>
      </c>
      <c r="J409" s="177"/>
      <c r="K409" s="178">
        <f>ROUND(E409*J409,2)</f>
        <v>0</v>
      </c>
      <c r="L409" s="178">
        <v>15</v>
      </c>
      <c r="M409" s="178">
        <f>G409*(1+L409/100)</f>
        <v>0</v>
      </c>
      <c r="N409" s="176">
        <v>0</v>
      </c>
      <c r="O409" s="176">
        <f>ROUND(E409*N409,2)</f>
        <v>0</v>
      </c>
      <c r="P409" s="176">
        <v>0</v>
      </c>
      <c r="Q409" s="176">
        <f>ROUND(E409*P409,2)</f>
        <v>0</v>
      </c>
      <c r="R409" s="178" t="s">
        <v>716</v>
      </c>
      <c r="S409" s="178" t="s">
        <v>156</v>
      </c>
      <c r="T409" s="179" t="s">
        <v>156</v>
      </c>
      <c r="U409" s="160">
        <v>0</v>
      </c>
      <c r="V409" s="160">
        <f>ROUND(E409*U409,2)</f>
        <v>0</v>
      </c>
      <c r="W409" s="160"/>
      <c r="X409" s="160"/>
      <c r="Y409" s="160" t="s">
        <v>157</v>
      </c>
      <c r="Z409" s="150"/>
      <c r="AA409" s="150"/>
      <c r="AB409" s="150"/>
      <c r="AC409" s="150"/>
      <c r="AD409" s="150"/>
      <c r="AE409" s="150"/>
      <c r="AF409" s="150"/>
      <c r="AG409" s="150" t="s">
        <v>283</v>
      </c>
      <c r="AH409" s="150"/>
      <c r="AI409" s="150"/>
      <c r="AJ409" s="150"/>
      <c r="AK409" s="150"/>
      <c r="AL409" s="150"/>
      <c r="AM409" s="150"/>
      <c r="AN409" s="150"/>
      <c r="AO409" s="150"/>
      <c r="AP409" s="150"/>
      <c r="AQ409" s="150"/>
      <c r="AR409" s="150"/>
      <c r="AS409" s="150"/>
      <c r="AT409" s="150"/>
      <c r="AU409" s="150"/>
      <c r="AV409" s="150"/>
      <c r="AW409" s="150"/>
      <c r="AX409" s="150"/>
      <c r="AY409" s="150"/>
      <c r="AZ409" s="150"/>
      <c r="BA409" s="150"/>
      <c r="BB409" s="150"/>
      <c r="BC409" s="150"/>
      <c r="BD409" s="150"/>
      <c r="BE409" s="150"/>
      <c r="BF409" s="150"/>
      <c r="BG409" s="150"/>
      <c r="BH409" s="150"/>
    </row>
    <row r="410" spans="1:60" outlineLevel="2" x14ac:dyDescent="0.2">
      <c r="A410" s="157"/>
      <c r="B410" s="158"/>
      <c r="C410" s="255" t="s">
        <v>318</v>
      </c>
      <c r="D410" s="256"/>
      <c r="E410" s="256"/>
      <c r="F410" s="256"/>
      <c r="G410" s="256"/>
      <c r="H410" s="160"/>
      <c r="I410" s="160"/>
      <c r="J410" s="160"/>
      <c r="K410" s="160"/>
      <c r="L410" s="160"/>
      <c r="M410" s="160"/>
      <c r="N410" s="159"/>
      <c r="O410" s="159"/>
      <c r="P410" s="159"/>
      <c r="Q410" s="159"/>
      <c r="R410" s="160"/>
      <c r="S410" s="160"/>
      <c r="T410" s="160"/>
      <c r="U410" s="160"/>
      <c r="V410" s="160"/>
      <c r="W410" s="160"/>
      <c r="X410" s="160"/>
      <c r="Y410" s="160"/>
      <c r="Z410" s="150"/>
      <c r="AA410" s="150"/>
      <c r="AB410" s="150"/>
      <c r="AC410" s="150"/>
      <c r="AD410" s="150"/>
      <c r="AE410" s="150"/>
      <c r="AF410" s="150"/>
      <c r="AG410" s="150" t="s">
        <v>160</v>
      </c>
      <c r="AH410" s="150"/>
      <c r="AI410" s="150"/>
      <c r="AJ410" s="150"/>
      <c r="AK410" s="150"/>
      <c r="AL410" s="150"/>
      <c r="AM410" s="150"/>
      <c r="AN410" s="150"/>
      <c r="AO410" s="150"/>
      <c r="AP410" s="150"/>
      <c r="AQ410" s="150"/>
      <c r="AR410" s="150"/>
      <c r="AS410" s="150"/>
      <c r="AT410" s="150"/>
      <c r="AU410" s="150"/>
      <c r="AV410" s="150"/>
      <c r="AW410" s="150"/>
      <c r="AX410" s="150"/>
      <c r="AY410" s="150"/>
      <c r="AZ410" s="150"/>
      <c r="BA410" s="150"/>
      <c r="BB410" s="150"/>
      <c r="BC410" s="150"/>
      <c r="BD410" s="150"/>
      <c r="BE410" s="150"/>
      <c r="BF410" s="150"/>
      <c r="BG410" s="150"/>
      <c r="BH410" s="150"/>
    </row>
    <row r="411" spans="1:60" x14ac:dyDescent="0.2">
      <c r="A411" s="166" t="s">
        <v>150</v>
      </c>
      <c r="B411" s="167" t="s">
        <v>114</v>
      </c>
      <c r="C411" s="188" t="s">
        <v>115</v>
      </c>
      <c r="D411" s="168"/>
      <c r="E411" s="169"/>
      <c r="F411" s="170"/>
      <c r="G411" s="170">
        <f>SUMIF(AG412:AG434,"&lt;&gt;NOR",G412:G434)</f>
        <v>0</v>
      </c>
      <c r="H411" s="170"/>
      <c r="I411" s="170">
        <f>SUM(I412:I434)</f>
        <v>0</v>
      </c>
      <c r="J411" s="170"/>
      <c r="K411" s="170">
        <f>SUM(K412:K434)</f>
        <v>0</v>
      </c>
      <c r="L411" s="170"/>
      <c r="M411" s="170">
        <f>SUM(M412:M434)</f>
        <v>0</v>
      </c>
      <c r="N411" s="169"/>
      <c r="O411" s="169">
        <f>SUM(O412:O434)</f>
        <v>0.02</v>
      </c>
      <c r="P411" s="169"/>
      <c r="Q411" s="169">
        <f>SUM(Q412:Q434)</f>
        <v>0</v>
      </c>
      <c r="R411" s="170"/>
      <c r="S411" s="170"/>
      <c r="T411" s="171"/>
      <c r="U411" s="165"/>
      <c r="V411" s="165">
        <f>SUM(V412:V434)</f>
        <v>27.360000000000003</v>
      </c>
      <c r="W411" s="165"/>
      <c r="X411" s="165"/>
      <c r="Y411" s="165"/>
      <c r="AG411" t="s">
        <v>151</v>
      </c>
    </row>
    <row r="412" spans="1:60" outlineLevel="1" x14ac:dyDescent="0.2">
      <c r="A412" s="173">
        <v>228</v>
      </c>
      <c r="B412" s="174" t="s">
        <v>724</v>
      </c>
      <c r="C412" s="189" t="s">
        <v>725</v>
      </c>
      <c r="D412" s="175" t="s">
        <v>165</v>
      </c>
      <c r="E412" s="176">
        <v>25.526949999999999</v>
      </c>
      <c r="F412" s="177"/>
      <c r="G412" s="178">
        <f>ROUND(E412*F412,2)</f>
        <v>0</v>
      </c>
      <c r="H412" s="177"/>
      <c r="I412" s="178">
        <f>ROUND(E412*H412,2)</f>
        <v>0</v>
      </c>
      <c r="J412" s="177"/>
      <c r="K412" s="178">
        <f>ROUND(E412*J412,2)</f>
        <v>0</v>
      </c>
      <c r="L412" s="178">
        <v>15</v>
      </c>
      <c r="M412" s="178">
        <f>G412*(1+L412/100)</f>
        <v>0</v>
      </c>
      <c r="N412" s="176">
        <v>1.4999999999999999E-4</v>
      </c>
      <c r="O412" s="176">
        <f>ROUND(E412*N412,2)</f>
        <v>0</v>
      </c>
      <c r="P412" s="176">
        <v>0</v>
      </c>
      <c r="Q412" s="176">
        <f>ROUND(E412*P412,2)</f>
        <v>0</v>
      </c>
      <c r="R412" s="178" t="s">
        <v>726</v>
      </c>
      <c r="S412" s="178" t="s">
        <v>156</v>
      </c>
      <c r="T412" s="179" t="s">
        <v>156</v>
      </c>
      <c r="U412" s="160">
        <v>0.22800000000000001</v>
      </c>
      <c r="V412" s="160">
        <f>ROUND(E412*U412,2)</f>
        <v>5.82</v>
      </c>
      <c r="W412" s="160"/>
      <c r="X412" s="160"/>
      <c r="Y412" s="160" t="s">
        <v>157</v>
      </c>
      <c r="Z412" s="150"/>
      <c r="AA412" s="150"/>
      <c r="AB412" s="150"/>
      <c r="AC412" s="150"/>
      <c r="AD412" s="150"/>
      <c r="AE412" s="150"/>
      <c r="AF412" s="150"/>
      <c r="AG412" s="150" t="s">
        <v>158</v>
      </c>
      <c r="AH412" s="150"/>
      <c r="AI412" s="150"/>
      <c r="AJ412" s="150"/>
      <c r="AK412" s="150"/>
      <c r="AL412" s="150"/>
      <c r="AM412" s="150"/>
      <c r="AN412" s="150"/>
      <c r="AO412" s="150"/>
      <c r="AP412" s="150"/>
      <c r="AQ412" s="150"/>
      <c r="AR412" s="150"/>
      <c r="AS412" s="150"/>
      <c r="AT412" s="150"/>
      <c r="AU412" s="150"/>
      <c r="AV412" s="150"/>
      <c r="AW412" s="150"/>
      <c r="AX412" s="150"/>
      <c r="AY412" s="150"/>
      <c r="AZ412" s="150"/>
      <c r="BA412" s="150"/>
      <c r="BB412" s="150"/>
      <c r="BC412" s="150"/>
      <c r="BD412" s="150"/>
      <c r="BE412" s="150"/>
      <c r="BF412" s="150"/>
      <c r="BG412" s="150"/>
      <c r="BH412" s="150"/>
    </row>
    <row r="413" spans="1:60" outlineLevel="2" x14ac:dyDescent="0.2">
      <c r="A413" s="157"/>
      <c r="B413" s="158"/>
      <c r="C413" s="190" t="s">
        <v>727</v>
      </c>
      <c r="D413" s="161"/>
      <c r="E413" s="162">
        <v>7.74</v>
      </c>
      <c r="F413" s="160"/>
      <c r="G413" s="160"/>
      <c r="H413" s="160"/>
      <c r="I413" s="160"/>
      <c r="J413" s="160"/>
      <c r="K413" s="160"/>
      <c r="L413" s="160"/>
      <c r="M413" s="160"/>
      <c r="N413" s="159"/>
      <c r="O413" s="159"/>
      <c r="P413" s="159"/>
      <c r="Q413" s="159"/>
      <c r="R413" s="160"/>
      <c r="S413" s="160"/>
      <c r="T413" s="160"/>
      <c r="U413" s="160"/>
      <c r="V413" s="160"/>
      <c r="W413" s="160"/>
      <c r="X413" s="160"/>
      <c r="Y413" s="160"/>
      <c r="Z413" s="150"/>
      <c r="AA413" s="150"/>
      <c r="AB413" s="150"/>
      <c r="AC413" s="150"/>
      <c r="AD413" s="150"/>
      <c r="AE413" s="150"/>
      <c r="AF413" s="150"/>
      <c r="AG413" s="150" t="s">
        <v>169</v>
      </c>
      <c r="AH413" s="150">
        <v>0</v>
      </c>
      <c r="AI413" s="150"/>
      <c r="AJ413" s="150"/>
      <c r="AK413" s="150"/>
      <c r="AL413" s="150"/>
      <c r="AM413" s="150"/>
      <c r="AN413" s="150"/>
      <c r="AO413" s="150"/>
      <c r="AP413" s="150"/>
      <c r="AQ413" s="150"/>
      <c r="AR413" s="150"/>
      <c r="AS413" s="150"/>
      <c r="AT413" s="150"/>
      <c r="AU413" s="150"/>
      <c r="AV413" s="150"/>
      <c r="AW413" s="150"/>
      <c r="AX413" s="150"/>
      <c r="AY413" s="150"/>
      <c r="AZ413" s="150"/>
      <c r="BA413" s="150"/>
      <c r="BB413" s="150"/>
      <c r="BC413" s="150"/>
      <c r="BD413" s="150"/>
      <c r="BE413" s="150"/>
      <c r="BF413" s="150"/>
      <c r="BG413" s="150"/>
      <c r="BH413" s="150"/>
    </row>
    <row r="414" spans="1:60" outlineLevel="3" x14ac:dyDescent="0.2">
      <c r="A414" s="157"/>
      <c r="B414" s="158"/>
      <c r="C414" s="190" t="s">
        <v>728</v>
      </c>
      <c r="D414" s="161"/>
      <c r="E414" s="162">
        <v>1.25</v>
      </c>
      <c r="F414" s="160"/>
      <c r="G414" s="160"/>
      <c r="H414" s="160"/>
      <c r="I414" s="160"/>
      <c r="J414" s="160"/>
      <c r="K414" s="160"/>
      <c r="L414" s="160"/>
      <c r="M414" s="160"/>
      <c r="N414" s="159"/>
      <c r="O414" s="159"/>
      <c r="P414" s="159"/>
      <c r="Q414" s="159"/>
      <c r="R414" s="160"/>
      <c r="S414" s="160"/>
      <c r="T414" s="160"/>
      <c r="U414" s="160"/>
      <c r="V414" s="160"/>
      <c r="W414" s="160"/>
      <c r="X414" s="160"/>
      <c r="Y414" s="160"/>
      <c r="Z414" s="150"/>
      <c r="AA414" s="150"/>
      <c r="AB414" s="150"/>
      <c r="AC414" s="150"/>
      <c r="AD414" s="150"/>
      <c r="AE414" s="150"/>
      <c r="AF414" s="150"/>
      <c r="AG414" s="150" t="s">
        <v>169</v>
      </c>
      <c r="AH414" s="150">
        <v>0</v>
      </c>
      <c r="AI414" s="150"/>
      <c r="AJ414" s="150"/>
      <c r="AK414" s="150"/>
      <c r="AL414" s="150"/>
      <c r="AM414" s="150"/>
      <c r="AN414" s="150"/>
      <c r="AO414" s="150"/>
      <c r="AP414" s="150"/>
      <c r="AQ414" s="150"/>
      <c r="AR414" s="150"/>
      <c r="AS414" s="150"/>
      <c r="AT414" s="150"/>
      <c r="AU414" s="150"/>
      <c r="AV414" s="150"/>
      <c r="AW414" s="150"/>
      <c r="AX414" s="150"/>
      <c r="AY414" s="150"/>
      <c r="AZ414" s="150"/>
      <c r="BA414" s="150"/>
      <c r="BB414" s="150"/>
      <c r="BC414" s="150"/>
      <c r="BD414" s="150"/>
      <c r="BE414" s="150"/>
      <c r="BF414" s="150"/>
      <c r="BG414" s="150"/>
      <c r="BH414" s="150"/>
    </row>
    <row r="415" spans="1:60" outlineLevel="3" x14ac:dyDescent="0.2">
      <c r="A415" s="157"/>
      <c r="B415" s="158"/>
      <c r="C415" s="190" t="s">
        <v>729</v>
      </c>
      <c r="D415" s="161"/>
      <c r="E415" s="162">
        <v>2.69</v>
      </c>
      <c r="F415" s="160"/>
      <c r="G415" s="160"/>
      <c r="H415" s="160"/>
      <c r="I415" s="160"/>
      <c r="J415" s="160"/>
      <c r="K415" s="160"/>
      <c r="L415" s="160"/>
      <c r="M415" s="160"/>
      <c r="N415" s="159"/>
      <c r="O415" s="159"/>
      <c r="P415" s="159"/>
      <c r="Q415" s="159"/>
      <c r="R415" s="160"/>
      <c r="S415" s="160"/>
      <c r="T415" s="160"/>
      <c r="U415" s="160"/>
      <c r="V415" s="160"/>
      <c r="W415" s="160"/>
      <c r="X415" s="160"/>
      <c r="Y415" s="160"/>
      <c r="Z415" s="150"/>
      <c r="AA415" s="150"/>
      <c r="AB415" s="150"/>
      <c r="AC415" s="150"/>
      <c r="AD415" s="150"/>
      <c r="AE415" s="150"/>
      <c r="AF415" s="150"/>
      <c r="AG415" s="150" t="s">
        <v>169</v>
      </c>
      <c r="AH415" s="150">
        <v>0</v>
      </c>
      <c r="AI415" s="150"/>
      <c r="AJ415" s="150"/>
      <c r="AK415" s="150"/>
      <c r="AL415" s="150"/>
      <c r="AM415" s="150"/>
      <c r="AN415" s="150"/>
      <c r="AO415" s="150"/>
      <c r="AP415" s="150"/>
      <c r="AQ415" s="150"/>
      <c r="AR415" s="150"/>
      <c r="AS415" s="150"/>
      <c r="AT415" s="150"/>
      <c r="AU415" s="150"/>
      <c r="AV415" s="150"/>
      <c r="AW415" s="150"/>
      <c r="AX415" s="150"/>
      <c r="AY415" s="150"/>
      <c r="AZ415" s="150"/>
      <c r="BA415" s="150"/>
      <c r="BB415" s="150"/>
      <c r="BC415" s="150"/>
      <c r="BD415" s="150"/>
      <c r="BE415" s="150"/>
      <c r="BF415" s="150"/>
      <c r="BG415" s="150"/>
      <c r="BH415" s="150"/>
    </row>
    <row r="416" spans="1:60" outlineLevel="3" x14ac:dyDescent="0.2">
      <c r="A416" s="157"/>
      <c r="B416" s="158"/>
      <c r="C416" s="190" t="s">
        <v>730</v>
      </c>
      <c r="D416" s="161"/>
      <c r="E416" s="162">
        <v>1.01</v>
      </c>
      <c r="F416" s="160"/>
      <c r="G416" s="160"/>
      <c r="H416" s="160"/>
      <c r="I416" s="160"/>
      <c r="J416" s="160"/>
      <c r="K416" s="160"/>
      <c r="L416" s="160"/>
      <c r="M416" s="160"/>
      <c r="N416" s="159"/>
      <c r="O416" s="159"/>
      <c r="P416" s="159"/>
      <c r="Q416" s="159"/>
      <c r="R416" s="160"/>
      <c r="S416" s="160"/>
      <c r="T416" s="160"/>
      <c r="U416" s="160"/>
      <c r="V416" s="160"/>
      <c r="W416" s="160"/>
      <c r="X416" s="160"/>
      <c r="Y416" s="160"/>
      <c r="Z416" s="150"/>
      <c r="AA416" s="150"/>
      <c r="AB416" s="150"/>
      <c r="AC416" s="150"/>
      <c r="AD416" s="150"/>
      <c r="AE416" s="150"/>
      <c r="AF416" s="150"/>
      <c r="AG416" s="150" t="s">
        <v>169</v>
      </c>
      <c r="AH416" s="150">
        <v>0</v>
      </c>
      <c r="AI416" s="150"/>
      <c r="AJ416" s="150"/>
      <c r="AK416" s="150"/>
      <c r="AL416" s="150"/>
      <c r="AM416" s="150"/>
      <c r="AN416" s="150"/>
      <c r="AO416" s="150"/>
      <c r="AP416" s="150"/>
      <c r="AQ416" s="150"/>
      <c r="AR416" s="150"/>
      <c r="AS416" s="150"/>
      <c r="AT416" s="150"/>
      <c r="AU416" s="150"/>
      <c r="AV416" s="150"/>
      <c r="AW416" s="150"/>
      <c r="AX416" s="150"/>
      <c r="AY416" s="150"/>
      <c r="AZ416" s="150"/>
      <c r="BA416" s="150"/>
      <c r="BB416" s="150"/>
      <c r="BC416" s="150"/>
      <c r="BD416" s="150"/>
      <c r="BE416" s="150"/>
      <c r="BF416" s="150"/>
      <c r="BG416" s="150"/>
      <c r="BH416" s="150"/>
    </row>
    <row r="417" spans="1:60" outlineLevel="3" x14ac:dyDescent="0.2">
      <c r="A417" s="157"/>
      <c r="B417" s="158"/>
      <c r="C417" s="190" t="s">
        <v>731</v>
      </c>
      <c r="D417" s="161"/>
      <c r="E417" s="162">
        <v>12.83</v>
      </c>
      <c r="F417" s="160"/>
      <c r="G417" s="160"/>
      <c r="H417" s="160"/>
      <c r="I417" s="160"/>
      <c r="J417" s="160"/>
      <c r="K417" s="160"/>
      <c r="L417" s="160"/>
      <c r="M417" s="160"/>
      <c r="N417" s="159"/>
      <c r="O417" s="159"/>
      <c r="P417" s="159"/>
      <c r="Q417" s="159"/>
      <c r="R417" s="160"/>
      <c r="S417" s="160"/>
      <c r="T417" s="160"/>
      <c r="U417" s="160"/>
      <c r="V417" s="160"/>
      <c r="W417" s="160"/>
      <c r="X417" s="160"/>
      <c r="Y417" s="160"/>
      <c r="Z417" s="150"/>
      <c r="AA417" s="150"/>
      <c r="AB417" s="150"/>
      <c r="AC417" s="150"/>
      <c r="AD417" s="150"/>
      <c r="AE417" s="150"/>
      <c r="AF417" s="150"/>
      <c r="AG417" s="150" t="s">
        <v>169</v>
      </c>
      <c r="AH417" s="150">
        <v>0</v>
      </c>
      <c r="AI417" s="150"/>
      <c r="AJ417" s="150"/>
      <c r="AK417" s="150"/>
      <c r="AL417" s="150"/>
      <c r="AM417" s="150"/>
      <c r="AN417" s="150"/>
      <c r="AO417" s="150"/>
      <c r="AP417" s="150"/>
      <c r="AQ417" s="150"/>
      <c r="AR417" s="150"/>
      <c r="AS417" s="150"/>
      <c r="AT417" s="150"/>
      <c r="AU417" s="150"/>
      <c r="AV417" s="150"/>
      <c r="AW417" s="150"/>
      <c r="AX417" s="150"/>
      <c r="AY417" s="150"/>
      <c r="AZ417" s="150"/>
      <c r="BA417" s="150"/>
      <c r="BB417" s="150"/>
      <c r="BC417" s="150"/>
      <c r="BD417" s="150"/>
      <c r="BE417" s="150"/>
      <c r="BF417" s="150"/>
      <c r="BG417" s="150"/>
      <c r="BH417" s="150"/>
    </row>
    <row r="418" spans="1:60" outlineLevel="1" x14ac:dyDescent="0.2">
      <c r="A418" s="181">
        <v>229</v>
      </c>
      <c r="B418" s="182" t="s">
        <v>732</v>
      </c>
      <c r="C418" s="192" t="s">
        <v>733</v>
      </c>
      <c r="D418" s="183" t="s">
        <v>165</v>
      </c>
      <c r="E418" s="184">
        <v>25.526949999999999</v>
      </c>
      <c r="F418" s="185"/>
      <c r="G418" s="186">
        <f>ROUND(E418*F418,2)</f>
        <v>0</v>
      </c>
      <c r="H418" s="185"/>
      <c r="I418" s="186">
        <f>ROUND(E418*H418,2)</f>
        <v>0</v>
      </c>
      <c r="J418" s="185"/>
      <c r="K418" s="186">
        <f>ROUND(E418*J418,2)</f>
        <v>0</v>
      </c>
      <c r="L418" s="186">
        <v>15</v>
      </c>
      <c r="M418" s="186">
        <f>G418*(1+L418/100)</f>
        <v>0</v>
      </c>
      <c r="N418" s="184">
        <v>1.0000000000000001E-5</v>
      </c>
      <c r="O418" s="184">
        <f>ROUND(E418*N418,2)</f>
        <v>0</v>
      </c>
      <c r="P418" s="184">
        <v>0</v>
      </c>
      <c r="Q418" s="184">
        <f>ROUND(E418*P418,2)</f>
        <v>0</v>
      </c>
      <c r="R418" s="186" t="s">
        <v>726</v>
      </c>
      <c r="S418" s="186" t="s">
        <v>156</v>
      </c>
      <c r="T418" s="187" t="s">
        <v>156</v>
      </c>
      <c r="U418" s="160">
        <v>4.4999999999999998E-2</v>
      </c>
      <c r="V418" s="160">
        <f>ROUND(E418*U418,2)</f>
        <v>1.1499999999999999</v>
      </c>
      <c r="W418" s="160"/>
      <c r="X418" s="160"/>
      <c r="Y418" s="160" t="s">
        <v>157</v>
      </c>
      <c r="Z418" s="150"/>
      <c r="AA418" s="150"/>
      <c r="AB418" s="150"/>
      <c r="AC418" s="150"/>
      <c r="AD418" s="150"/>
      <c r="AE418" s="150"/>
      <c r="AF418" s="150"/>
      <c r="AG418" s="150" t="s">
        <v>158</v>
      </c>
      <c r="AH418" s="150"/>
      <c r="AI418" s="150"/>
      <c r="AJ418" s="150"/>
      <c r="AK418" s="150"/>
      <c r="AL418" s="150"/>
      <c r="AM418" s="150"/>
      <c r="AN418" s="150"/>
      <c r="AO418" s="150"/>
      <c r="AP418" s="150"/>
      <c r="AQ418" s="150"/>
      <c r="AR418" s="150"/>
      <c r="AS418" s="150"/>
      <c r="AT418" s="150"/>
      <c r="AU418" s="150"/>
      <c r="AV418" s="150"/>
      <c r="AW418" s="150"/>
      <c r="AX418" s="150"/>
      <c r="AY418" s="150"/>
      <c r="AZ418" s="150"/>
      <c r="BA418" s="150"/>
      <c r="BB418" s="150"/>
      <c r="BC418" s="150"/>
      <c r="BD418" s="150"/>
      <c r="BE418" s="150"/>
      <c r="BF418" s="150"/>
      <c r="BG418" s="150"/>
      <c r="BH418" s="150"/>
    </row>
    <row r="419" spans="1:60" outlineLevel="1" x14ac:dyDescent="0.2">
      <c r="A419" s="181">
        <v>230</v>
      </c>
      <c r="B419" s="182" t="s">
        <v>734</v>
      </c>
      <c r="C419" s="192" t="s">
        <v>735</v>
      </c>
      <c r="D419" s="183" t="s">
        <v>165</v>
      </c>
      <c r="E419" s="184">
        <v>25.526949999999999</v>
      </c>
      <c r="F419" s="185"/>
      <c r="G419" s="186">
        <f>ROUND(E419*F419,2)</f>
        <v>0</v>
      </c>
      <c r="H419" s="185"/>
      <c r="I419" s="186">
        <f>ROUND(E419*H419,2)</f>
        <v>0</v>
      </c>
      <c r="J419" s="185"/>
      <c r="K419" s="186">
        <f>ROUND(E419*J419,2)</f>
        <v>0</v>
      </c>
      <c r="L419" s="186">
        <v>15</v>
      </c>
      <c r="M419" s="186">
        <f>G419*(1+L419/100)</f>
        <v>0</v>
      </c>
      <c r="N419" s="184">
        <v>6.9999999999999994E-5</v>
      </c>
      <c r="O419" s="184">
        <f>ROUND(E419*N419,2)</f>
        <v>0</v>
      </c>
      <c r="P419" s="184">
        <v>0</v>
      </c>
      <c r="Q419" s="184">
        <f>ROUND(E419*P419,2)</f>
        <v>0</v>
      </c>
      <c r="R419" s="186" t="s">
        <v>726</v>
      </c>
      <c r="S419" s="186" t="s">
        <v>156</v>
      </c>
      <c r="T419" s="187" t="s">
        <v>156</v>
      </c>
      <c r="U419" s="160">
        <v>0.14399999999999999</v>
      </c>
      <c r="V419" s="160">
        <f>ROUND(E419*U419,2)</f>
        <v>3.68</v>
      </c>
      <c r="W419" s="160"/>
      <c r="X419" s="160"/>
      <c r="Y419" s="160" t="s">
        <v>157</v>
      </c>
      <c r="Z419" s="150"/>
      <c r="AA419" s="150"/>
      <c r="AB419" s="150"/>
      <c r="AC419" s="150"/>
      <c r="AD419" s="150"/>
      <c r="AE419" s="150"/>
      <c r="AF419" s="150"/>
      <c r="AG419" s="150" t="s">
        <v>158</v>
      </c>
      <c r="AH419" s="150"/>
      <c r="AI419" s="150"/>
      <c r="AJ419" s="150"/>
      <c r="AK419" s="150"/>
      <c r="AL419" s="150"/>
      <c r="AM419" s="150"/>
      <c r="AN419" s="150"/>
      <c r="AO419" s="150"/>
      <c r="AP419" s="150"/>
      <c r="AQ419" s="150"/>
      <c r="AR419" s="150"/>
      <c r="AS419" s="150"/>
      <c r="AT419" s="150"/>
      <c r="AU419" s="150"/>
      <c r="AV419" s="150"/>
      <c r="AW419" s="150"/>
      <c r="AX419" s="150"/>
      <c r="AY419" s="150"/>
      <c r="AZ419" s="150"/>
      <c r="BA419" s="150"/>
      <c r="BB419" s="150"/>
      <c r="BC419" s="150"/>
      <c r="BD419" s="150"/>
      <c r="BE419" s="150"/>
      <c r="BF419" s="150"/>
      <c r="BG419" s="150"/>
      <c r="BH419" s="150"/>
    </row>
    <row r="420" spans="1:60" outlineLevel="1" x14ac:dyDescent="0.2">
      <c r="A420" s="173">
        <v>231</v>
      </c>
      <c r="B420" s="174" t="s">
        <v>736</v>
      </c>
      <c r="C420" s="189" t="s">
        <v>737</v>
      </c>
      <c r="D420" s="175" t="s">
        <v>165</v>
      </c>
      <c r="E420" s="176">
        <v>25.526949999999999</v>
      </c>
      <c r="F420" s="177"/>
      <c r="G420" s="178">
        <f>ROUND(E420*F420,2)</f>
        <v>0</v>
      </c>
      <c r="H420" s="177"/>
      <c r="I420" s="178">
        <f>ROUND(E420*H420,2)</f>
        <v>0</v>
      </c>
      <c r="J420" s="177"/>
      <c r="K420" s="178">
        <f>ROUND(E420*J420,2)</f>
        <v>0</v>
      </c>
      <c r="L420" s="178">
        <v>15</v>
      </c>
      <c r="M420" s="178">
        <f>G420*(1+L420/100)</f>
        <v>0</v>
      </c>
      <c r="N420" s="176">
        <v>2.5000000000000001E-4</v>
      </c>
      <c r="O420" s="176">
        <f>ROUND(E420*N420,2)</f>
        <v>0.01</v>
      </c>
      <c r="P420" s="176">
        <v>0</v>
      </c>
      <c r="Q420" s="176">
        <f>ROUND(E420*P420,2)</f>
        <v>0</v>
      </c>
      <c r="R420" s="178" t="s">
        <v>726</v>
      </c>
      <c r="S420" s="178" t="s">
        <v>156</v>
      </c>
      <c r="T420" s="179" t="s">
        <v>156</v>
      </c>
      <c r="U420" s="160">
        <v>0.30599999999999999</v>
      </c>
      <c r="V420" s="160">
        <f>ROUND(E420*U420,2)</f>
        <v>7.81</v>
      </c>
      <c r="W420" s="160"/>
      <c r="X420" s="160"/>
      <c r="Y420" s="160" t="s">
        <v>157</v>
      </c>
      <c r="Z420" s="150"/>
      <c r="AA420" s="150"/>
      <c r="AB420" s="150"/>
      <c r="AC420" s="150"/>
      <c r="AD420" s="150"/>
      <c r="AE420" s="150"/>
      <c r="AF420" s="150"/>
      <c r="AG420" s="150" t="s">
        <v>158</v>
      </c>
      <c r="AH420" s="150"/>
      <c r="AI420" s="150"/>
      <c r="AJ420" s="150"/>
      <c r="AK420" s="150"/>
      <c r="AL420" s="150"/>
      <c r="AM420" s="150"/>
      <c r="AN420" s="150"/>
      <c r="AO420" s="150"/>
      <c r="AP420" s="150"/>
      <c r="AQ420" s="150"/>
      <c r="AR420" s="150"/>
      <c r="AS420" s="150"/>
      <c r="AT420" s="150"/>
      <c r="AU420" s="150"/>
      <c r="AV420" s="150"/>
      <c r="AW420" s="150"/>
      <c r="AX420" s="150"/>
      <c r="AY420" s="150"/>
      <c r="AZ420" s="150"/>
      <c r="BA420" s="150"/>
      <c r="BB420" s="150"/>
      <c r="BC420" s="150"/>
      <c r="BD420" s="150"/>
      <c r="BE420" s="150"/>
      <c r="BF420" s="150"/>
      <c r="BG420" s="150"/>
      <c r="BH420" s="150"/>
    </row>
    <row r="421" spans="1:60" outlineLevel="2" x14ac:dyDescent="0.2">
      <c r="A421" s="157"/>
      <c r="B421" s="158"/>
      <c r="C421" s="255" t="s">
        <v>738</v>
      </c>
      <c r="D421" s="256"/>
      <c r="E421" s="256"/>
      <c r="F421" s="256"/>
      <c r="G421" s="256"/>
      <c r="H421" s="160"/>
      <c r="I421" s="160"/>
      <c r="J421" s="160"/>
      <c r="K421" s="160"/>
      <c r="L421" s="160"/>
      <c r="M421" s="160"/>
      <c r="N421" s="159"/>
      <c r="O421" s="159"/>
      <c r="P421" s="159"/>
      <c r="Q421" s="159"/>
      <c r="R421" s="160"/>
      <c r="S421" s="160"/>
      <c r="T421" s="160"/>
      <c r="U421" s="160"/>
      <c r="V421" s="160"/>
      <c r="W421" s="160"/>
      <c r="X421" s="160"/>
      <c r="Y421" s="160"/>
      <c r="Z421" s="150"/>
      <c r="AA421" s="150"/>
      <c r="AB421" s="150"/>
      <c r="AC421" s="150"/>
      <c r="AD421" s="150"/>
      <c r="AE421" s="150"/>
      <c r="AF421" s="150"/>
      <c r="AG421" s="150" t="s">
        <v>160</v>
      </c>
      <c r="AH421" s="150"/>
      <c r="AI421" s="150"/>
      <c r="AJ421" s="150"/>
      <c r="AK421" s="150"/>
      <c r="AL421" s="150"/>
      <c r="AM421" s="150"/>
      <c r="AN421" s="150"/>
      <c r="AO421" s="150"/>
      <c r="AP421" s="150"/>
      <c r="AQ421" s="150"/>
      <c r="AR421" s="150"/>
      <c r="AS421" s="150"/>
      <c r="AT421" s="150"/>
      <c r="AU421" s="150"/>
      <c r="AV421" s="150"/>
      <c r="AW421" s="150"/>
      <c r="AX421" s="150"/>
      <c r="AY421" s="150"/>
      <c r="AZ421" s="150"/>
      <c r="BA421" s="150"/>
      <c r="BB421" s="150"/>
      <c r="BC421" s="150"/>
      <c r="BD421" s="150"/>
      <c r="BE421" s="150"/>
      <c r="BF421" s="150"/>
      <c r="BG421" s="150"/>
      <c r="BH421" s="150"/>
    </row>
    <row r="422" spans="1:60" outlineLevel="1" x14ac:dyDescent="0.2">
      <c r="A422" s="173">
        <v>232</v>
      </c>
      <c r="B422" s="174" t="s">
        <v>739</v>
      </c>
      <c r="C422" s="189" t="s">
        <v>740</v>
      </c>
      <c r="D422" s="175" t="s">
        <v>165</v>
      </c>
      <c r="E422" s="176">
        <v>25.526949999999999</v>
      </c>
      <c r="F422" s="177"/>
      <c r="G422" s="178">
        <f>ROUND(E422*F422,2)</f>
        <v>0</v>
      </c>
      <c r="H422" s="177"/>
      <c r="I422" s="178">
        <f>ROUND(E422*H422,2)</f>
        <v>0</v>
      </c>
      <c r="J422" s="177"/>
      <c r="K422" s="178">
        <f>ROUND(E422*J422,2)</f>
        <v>0</v>
      </c>
      <c r="L422" s="178">
        <v>15</v>
      </c>
      <c r="M422" s="178">
        <f>G422*(1+L422/100)</f>
        <v>0</v>
      </c>
      <c r="N422" s="176">
        <v>2.3000000000000001E-4</v>
      </c>
      <c r="O422" s="176">
        <f>ROUND(E422*N422,2)</f>
        <v>0.01</v>
      </c>
      <c r="P422" s="176">
        <v>0</v>
      </c>
      <c r="Q422" s="176">
        <f>ROUND(E422*P422,2)</f>
        <v>0</v>
      </c>
      <c r="R422" s="178" t="s">
        <v>726</v>
      </c>
      <c r="S422" s="178" t="s">
        <v>156</v>
      </c>
      <c r="T422" s="179" t="s">
        <v>156</v>
      </c>
      <c r="U422" s="160">
        <v>0.188</v>
      </c>
      <c r="V422" s="160">
        <f>ROUND(E422*U422,2)</f>
        <v>4.8</v>
      </c>
      <c r="W422" s="160"/>
      <c r="X422" s="160"/>
      <c r="Y422" s="160" t="s">
        <v>157</v>
      </c>
      <c r="Z422" s="150"/>
      <c r="AA422" s="150"/>
      <c r="AB422" s="150"/>
      <c r="AC422" s="150"/>
      <c r="AD422" s="150"/>
      <c r="AE422" s="150"/>
      <c r="AF422" s="150"/>
      <c r="AG422" s="150" t="s">
        <v>158</v>
      </c>
      <c r="AH422" s="150"/>
      <c r="AI422" s="150"/>
      <c r="AJ422" s="150"/>
      <c r="AK422" s="150"/>
      <c r="AL422" s="150"/>
      <c r="AM422" s="150"/>
      <c r="AN422" s="150"/>
      <c r="AO422" s="150"/>
      <c r="AP422" s="150"/>
      <c r="AQ422" s="150"/>
      <c r="AR422" s="150"/>
      <c r="AS422" s="150"/>
      <c r="AT422" s="150"/>
      <c r="AU422" s="150"/>
      <c r="AV422" s="150"/>
      <c r="AW422" s="150"/>
      <c r="AX422" s="150"/>
      <c r="AY422" s="150"/>
      <c r="AZ422" s="150"/>
      <c r="BA422" s="150"/>
      <c r="BB422" s="150"/>
      <c r="BC422" s="150"/>
      <c r="BD422" s="150"/>
      <c r="BE422" s="150"/>
      <c r="BF422" s="150"/>
      <c r="BG422" s="150"/>
      <c r="BH422" s="150"/>
    </row>
    <row r="423" spans="1:60" outlineLevel="2" x14ac:dyDescent="0.2">
      <c r="A423" s="157"/>
      <c r="B423" s="158"/>
      <c r="C423" s="255" t="s">
        <v>738</v>
      </c>
      <c r="D423" s="256"/>
      <c r="E423" s="256"/>
      <c r="F423" s="256"/>
      <c r="G423" s="256"/>
      <c r="H423" s="160"/>
      <c r="I423" s="160"/>
      <c r="J423" s="160"/>
      <c r="K423" s="160"/>
      <c r="L423" s="160"/>
      <c r="M423" s="160"/>
      <c r="N423" s="159"/>
      <c r="O423" s="159"/>
      <c r="P423" s="159"/>
      <c r="Q423" s="159"/>
      <c r="R423" s="160"/>
      <c r="S423" s="160"/>
      <c r="T423" s="160"/>
      <c r="U423" s="160"/>
      <c r="V423" s="160"/>
      <c r="W423" s="160"/>
      <c r="X423" s="160"/>
      <c r="Y423" s="160"/>
      <c r="Z423" s="150"/>
      <c r="AA423" s="150"/>
      <c r="AB423" s="150"/>
      <c r="AC423" s="150"/>
      <c r="AD423" s="150"/>
      <c r="AE423" s="150"/>
      <c r="AF423" s="150"/>
      <c r="AG423" s="150" t="s">
        <v>160</v>
      </c>
      <c r="AH423" s="150"/>
      <c r="AI423" s="150"/>
      <c r="AJ423" s="150"/>
      <c r="AK423" s="150"/>
      <c r="AL423" s="150"/>
      <c r="AM423" s="150"/>
      <c r="AN423" s="150"/>
      <c r="AO423" s="150"/>
      <c r="AP423" s="150"/>
      <c r="AQ423" s="150"/>
      <c r="AR423" s="150"/>
      <c r="AS423" s="150"/>
      <c r="AT423" s="150"/>
      <c r="AU423" s="150"/>
      <c r="AV423" s="150"/>
      <c r="AW423" s="150"/>
      <c r="AX423" s="150"/>
      <c r="AY423" s="150"/>
      <c r="AZ423" s="150"/>
      <c r="BA423" s="150"/>
      <c r="BB423" s="150"/>
      <c r="BC423" s="150"/>
      <c r="BD423" s="150"/>
      <c r="BE423" s="150"/>
      <c r="BF423" s="150"/>
      <c r="BG423" s="150"/>
      <c r="BH423" s="150"/>
    </row>
    <row r="424" spans="1:60" outlineLevel="1" x14ac:dyDescent="0.2">
      <c r="A424" s="181">
        <v>233</v>
      </c>
      <c r="B424" s="182" t="s">
        <v>741</v>
      </c>
      <c r="C424" s="192" t="s">
        <v>742</v>
      </c>
      <c r="D424" s="183" t="s">
        <v>165</v>
      </c>
      <c r="E424" s="184">
        <v>25.526949999999999</v>
      </c>
      <c r="F424" s="185"/>
      <c r="G424" s="186">
        <f>ROUND(E424*F424,2)</f>
        <v>0</v>
      </c>
      <c r="H424" s="185"/>
      <c r="I424" s="186">
        <f>ROUND(E424*H424,2)</f>
        <v>0</v>
      </c>
      <c r="J424" s="185"/>
      <c r="K424" s="186">
        <f>ROUND(E424*J424,2)</f>
        <v>0</v>
      </c>
      <c r="L424" s="186">
        <v>15</v>
      </c>
      <c r="M424" s="186">
        <f>G424*(1+L424/100)</f>
        <v>0</v>
      </c>
      <c r="N424" s="184">
        <v>0</v>
      </c>
      <c r="O424" s="184">
        <f>ROUND(E424*N424,2)</f>
        <v>0</v>
      </c>
      <c r="P424" s="184">
        <v>0</v>
      </c>
      <c r="Q424" s="184">
        <f>ROUND(E424*P424,2)</f>
        <v>0</v>
      </c>
      <c r="R424" s="186"/>
      <c r="S424" s="186" t="s">
        <v>259</v>
      </c>
      <c r="T424" s="187" t="s">
        <v>276</v>
      </c>
      <c r="U424" s="160">
        <v>0</v>
      </c>
      <c r="V424" s="160">
        <f>ROUND(E424*U424,2)</f>
        <v>0</v>
      </c>
      <c r="W424" s="160"/>
      <c r="X424" s="160"/>
      <c r="Y424" s="160" t="s">
        <v>157</v>
      </c>
      <c r="Z424" s="150"/>
      <c r="AA424" s="150"/>
      <c r="AB424" s="150"/>
      <c r="AC424" s="150"/>
      <c r="AD424" s="150"/>
      <c r="AE424" s="150"/>
      <c r="AF424" s="150"/>
      <c r="AG424" s="150" t="s">
        <v>158</v>
      </c>
      <c r="AH424" s="150"/>
      <c r="AI424" s="150"/>
      <c r="AJ424" s="150"/>
      <c r="AK424" s="150"/>
      <c r="AL424" s="150"/>
      <c r="AM424" s="150"/>
      <c r="AN424" s="150"/>
      <c r="AO424" s="150"/>
      <c r="AP424" s="150"/>
      <c r="AQ424" s="150"/>
      <c r="AR424" s="150"/>
      <c r="AS424" s="150"/>
      <c r="AT424" s="150"/>
      <c r="AU424" s="150"/>
      <c r="AV424" s="150"/>
      <c r="AW424" s="150"/>
      <c r="AX424" s="150"/>
      <c r="AY424" s="150"/>
      <c r="AZ424" s="150"/>
      <c r="BA424" s="150"/>
      <c r="BB424" s="150"/>
      <c r="BC424" s="150"/>
      <c r="BD424" s="150"/>
      <c r="BE424" s="150"/>
      <c r="BF424" s="150"/>
      <c r="BG424" s="150"/>
      <c r="BH424" s="150"/>
    </row>
    <row r="425" spans="1:60" ht="22.5" outlineLevel="1" x14ac:dyDescent="0.2">
      <c r="A425" s="173">
        <v>234</v>
      </c>
      <c r="B425" s="174" t="s">
        <v>743</v>
      </c>
      <c r="C425" s="189" t="s">
        <v>744</v>
      </c>
      <c r="D425" s="175" t="s">
        <v>192</v>
      </c>
      <c r="E425" s="176">
        <v>17</v>
      </c>
      <c r="F425" s="177"/>
      <c r="G425" s="178">
        <f>ROUND(E425*F425,2)</f>
        <v>0</v>
      </c>
      <c r="H425" s="177"/>
      <c r="I425" s="178">
        <f>ROUND(E425*H425,2)</f>
        <v>0</v>
      </c>
      <c r="J425" s="177"/>
      <c r="K425" s="178">
        <f>ROUND(E425*J425,2)</f>
        <v>0</v>
      </c>
      <c r="L425" s="178">
        <v>15</v>
      </c>
      <c r="M425" s="178">
        <f>G425*(1+L425/100)</f>
        <v>0</v>
      </c>
      <c r="N425" s="176">
        <v>6.9999999999999994E-5</v>
      </c>
      <c r="O425" s="176">
        <f>ROUND(E425*N425,2)</f>
        <v>0</v>
      </c>
      <c r="P425" s="176">
        <v>0</v>
      </c>
      <c r="Q425" s="176">
        <f>ROUND(E425*P425,2)</f>
        <v>0</v>
      </c>
      <c r="R425" s="178" t="s">
        <v>726</v>
      </c>
      <c r="S425" s="178" t="s">
        <v>156</v>
      </c>
      <c r="T425" s="179" t="s">
        <v>156</v>
      </c>
      <c r="U425" s="160">
        <v>8.6999999999999994E-2</v>
      </c>
      <c r="V425" s="160">
        <f>ROUND(E425*U425,2)</f>
        <v>1.48</v>
      </c>
      <c r="W425" s="160"/>
      <c r="X425" s="160"/>
      <c r="Y425" s="160" t="s">
        <v>157</v>
      </c>
      <c r="Z425" s="150"/>
      <c r="AA425" s="150"/>
      <c r="AB425" s="150"/>
      <c r="AC425" s="150"/>
      <c r="AD425" s="150"/>
      <c r="AE425" s="150"/>
      <c r="AF425" s="150"/>
      <c r="AG425" s="150" t="s">
        <v>158</v>
      </c>
      <c r="AH425" s="150"/>
      <c r="AI425" s="150"/>
      <c r="AJ425" s="150"/>
      <c r="AK425" s="150"/>
      <c r="AL425" s="150"/>
      <c r="AM425" s="150"/>
      <c r="AN425" s="150"/>
      <c r="AO425" s="150"/>
      <c r="AP425" s="150"/>
      <c r="AQ425" s="150"/>
      <c r="AR425" s="150"/>
      <c r="AS425" s="150"/>
      <c r="AT425" s="150"/>
      <c r="AU425" s="150"/>
      <c r="AV425" s="150"/>
      <c r="AW425" s="150"/>
      <c r="AX425" s="150"/>
      <c r="AY425" s="150"/>
      <c r="AZ425" s="150"/>
      <c r="BA425" s="150"/>
      <c r="BB425" s="150"/>
      <c r="BC425" s="150"/>
      <c r="BD425" s="150"/>
      <c r="BE425" s="150"/>
      <c r="BF425" s="150"/>
      <c r="BG425" s="150"/>
      <c r="BH425" s="150"/>
    </row>
    <row r="426" spans="1:60" outlineLevel="2" x14ac:dyDescent="0.2">
      <c r="A426" s="157"/>
      <c r="B426" s="158"/>
      <c r="C426" s="255" t="s">
        <v>745</v>
      </c>
      <c r="D426" s="256"/>
      <c r="E426" s="256"/>
      <c r="F426" s="256"/>
      <c r="G426" s="256"/>
      <c r="H426" s="160"/>
      <c r="I426" s="160"/>
      <c r="J426" s="160"/>
      <c r="K426" s="160"/>
      <c r="L426" s="160"/>
      <c r="M426" s="160"/>
      <c r="N426" s="159"/>
      <c r="O426" s="159"/>
      <c r="P426" s="159"/>
      <c r="Q426" s="159"/>
      <c r="R426" s="160"/>
      <c r="S426" s="160"/>
      <c r="T426" s="160"/>
      <c r="U426" s="160"/>
      <c r="V426" s="160"/>
      <c r="W426" s="160"/>
      <c r="X426" s="160"/>
      <c r="Y426" s="160"/>
      <c r="Z426" s="150"/>
      <c r="AA426" s="150"/>
      <c r="AB426" s="150"/>
      <c r="AC426" s="150"/>
      <c r="AD426" s="150"/>
      <c r="AE426" s="150"/>
      <c r="AF426" s="150"/>
      <c r="AG426" s="150" t="s">
        <v>160</v>
      </c>
      <c r="AH426" s="150"/>
      <c r="AI426" s="150"/>
      <c r="AJ426" s="150"/>
      <c r="AK426" s="150"/>
      <c r="AL426" s="150"/>
      <c r="AM426" s="150"/>
      <c r="AN426" s="150"/>
      <c r="AO426" s="150"/>
      <c r="AP426" s="150"/>
      <c r="AQ426" s="150"/>
      <c r="AR426" s="150"/>
      <c r="AS426" s="150"/>
      <c r="AT426" s="150"/>
      <c r="AU426" s="150"/>
      <c r="AV426" s="150"/>
      <c r="AW426" s="150"/>
      <c r="AX426" s="150"/>
      <c r="AY426" s="150"/>
      <c r="AZ426" s="150"/>
      <c r="BA426" s="150"/>
      <c r="BB426" s="150"/>
      <c r="BC426" s="150"/>
      <c r="BD426" s="150"/>
      <c r="BE426" s="150"/>
      <c r="BF426" s="150"/>
      <c r="BG426" s="150"/>
      <c r="BH426" s="150"/>
    </row>
    <row r="427" spans="1:60" ht="22.5" outlineLevel="1" x14ac:dyDescent="0.2">
      <c r="A427" s="173">
        <v>235</v>
      </c>
      <c r="B427" s="174" t="s">
        <v>746</v>
      </c>
      <c r="C427" s="189" t="s">
        <v>747</v>
      </c>
      <c r="D427" s="175" t="s">
        <v>192</v>
      </c>
      <c r="E427" s="176">
        <v>1.4</v>
      </c>
      <c r="F427" s="177"/>
      <c r="G427" s="178">
        <f>ROUND(E427*F427,2)</f>
        <v>0</v>
      </c>
      <c r="H427" s="177"/>
      <c r="I427" s="178">
        <f>ROUND(E427*H427,2)</f>
        <v>0</v>
      </c>
      <c r="J427" s="177"/>
      <c r="K427" s="178">
        <f>ROUND(E427*J427,2)</f>
        <v>0</v>
      </c>
      <c r="L427" s="178">
        <v>15</v>
      </c>
      <c r="M427" s="178">
        <f>G427*(1+L427/100)</f>
        <v>0</v>
      </c>
      <c r="N427" s="176">
        <v>9.0000000000000006E-5</v>
      </c>
      <c r="O427" s="176">
        <f>ROUND(E427*N427,2)</f>
        <v>0</v>
      </c>
      <c r="P427" s="176">
        <v>0</v>
      </c>
      <c r="Q427" s="176">
        <f>ROUND(E427*P427,2)</f>
        <v>0</v>
      </c>
      <c r="R427" s="178" t="s">
        <v>726</v>
      </c>
      <c r="S427" s="178" t="s">
        <v>156</v>
      </c>
      <c r="T427" s="179" t="s">
        <v>156</v>
      </c>
      <c r="U427" s="160">
        <v>0.10299999999999999</v>
      </c>
      <c r="V427" s="160">
        <f>ROUND(E427*U427,2)</f>
        <v>0.14000000000000001</v>
      </c>
      <c r="W427" s="160"/>
      <c r="X427" s="160"/>
      <c r="Y427" s="160" t="s">
        <v>157</v>
      </c>
      <c r="Z427" s="150"/>
      <c r="AA427" s="150"/>
      <c r="AB427" s="150"/>
      <c r="AC427" s="150"/>
      <c r="AD427" s="150"/>
      <c r="AE427" s="150"/>
      <c r="AF427" s="150"/>
      <c r="AG427" s="150" t="s">
        <v>158</v>
      </c>
      <c r="AH427" s="150"/>
      <c r="AI427" s="150"/>
      <c r="AJ427" s="150"/>
      <c r="AK427" s="150"/>
      <c r="AL427" s="150"/>
      <c r="AM427" s="150"/>
      <c r="AN427" s="150"/>
      <c r="AO427" s="150"/>
      <c r="AP427" s="150"/>
      <c r="AQ427" s="150"/>
      <c r="AR427" s="150"/>
      <c r="AS427" s="150"/>
      <c r="AT427" s="150"/>
      <c r="AU427" s="150"/>
      <c r="AV427" s="150"/>
      <c r="AW427" s="150"/>
      <c r="AX427" s="150"/>
      <c r="AY427" s="150"/>
      <c r="AZ427" s="150"/>
      <c r="BA427" s="150"/>
      <c r="BB427" s="150"/>
      <c r="BC427" s="150"/>
      <c r="BD427" s="150"/>
      <c r="BE427" s="150"/>
      <c r="BF427" s="150"/>
      <c r="BG427" s="150"/>
      <c r="BH427" s="150"/>
    </row>
    <row r="428" spans="1:60" outlineLevel="2" x14ac:dyDescent="0.2">
      <c r="A428" s="157"/>
      <c r="B428" s="158"/>
      <c r="C428" s="255" t="s">
        <v>745</v>
      </c>
      <c r="D428" s="256"/>
      <c r="E428" s="256"/>
      <c r="F428" s="256"/>
      <c r="G428" s="256"/>
      <c r="H428" s="160"/>
      <c r="I428" s="160"/>
      <c r="J428" s="160"/>
      <c r="K428" s="160"/>
      <c r="L428" s="160"/>
      <c r="M428" s="160"/>
      <c r="N428" s="159"/>
      <c r="O428" s="159"/>
      <c r="P428" s="159"/>
      <c r="Q428" s="159"/>
      <c r="R428" s="160"/>
      <c r="S428" s="160"/>
      <c r="T428" s="160"/>
      <c r="U428" s="160"/>
      <c r="V428" s="160"/>
      <c r="W428" s="160"/>
      <c r="X428" s="160"/>
      <c r="Y428" s="160"/>
      <c r="Z428" s="150"/>
      <c r="AA428" s="150"/>
      <c r="AB428" s="150"/>
      <c r="AC428" s="150"/>
      <c r="AD428" s="150"/>
      <c r="AE428" s="150"/>
      <c r="AF428" s="150"/>
      <c r="AG428" s="150" t="s">
        <v>160</v>
      </c>
      <c r="AH428" s="150"/>
      <c r="AI428" s="150"/>
      <c r="AJ428" s="150"/>
      <c r="AK428" s="150"/>
      <c r="AL428" s="150"/>
      <c r="AM428" s="150"/>
      <c r="AN428" s="150"/>
      <c r="AO428" s="150"/>
      <c r="AP428" s="150"/>
      <c r="AQ428" s="150"/>
      <c r="AR428" s="150"/>
      <c r="AS428" s="150"/>
      <c r="AT428" s="150"/>
      <c r="AU428" s="150"/>
      <c r="AV428" s="150"/>
      <c r="AW428" s="150"/>
      <c r="AX428" s="150"/>
      <c r="AY428" s="150"/>
      <c r="AZ428" s="150"/>
      <c r="BA428" s="150"/>
      <c r="BB428" s="150"/>
      <c r="BC428" s="150"/>
      <c r="BD428" s="150"/>
      <c r="BE428" s="150"/>
      <c r="BF428" s="150"/>
      <c r="BG428" s="150"/>
      <c r="BH428" s="150"/>
    </row>
    <row r="429" spans="1:60" outlineLevel="1" x14ac:dyDescent="0.2">
      <c r="A429" s="173">
        <v>236</v>
      </c>
      <c r="B429" s="174" t="s">
        <v>748</v>
      </c>
      <c r="C429" s="189" t="s">
        <v>749</v>
      </c>
      <c r="D429" s="175" t="s">
        <v>192</v>
      </c>
      <c r="E429" s="176">
        <v>48</v>
      </c>
      <c r="F429" s="177"/>
      <c r="G429" s="178">
        <f>ROUND(E429*F429,2)</f>
        <v>0</v>
      </c>
      <c r="H429" s="177"/>
      <c r="I429" s="178">
        <f>ROUND(E429*H429,2)</f>
        <v>0</v>
      </c>
      <c r="J429" s="177"/>
      <c r="K429" s="178">
        <f>ROUND(E429*J429,2)</f>
        <v>0</v>
      </c>
      <c r="L429" s="178">
        <v>15</v>
      </c>
      <c r="M429" s="178">
        <f>G429*(1+L429/100)</f>
        <v>0</v>
      </c>
      <c r="N429" s="176">
        <v>3.0000000000000001E-5</v>
      </c>
      <c r="O429" s="176">
        <f>ROUND(E429*N429,2)</f>
        <v>0</v>
      </c>
      <c r="P429" s="176">
        <v>0</v>
      </c>
      <c r="Q429" s="176">
        <f>ROUND(E429*P429,2)</f>
        <v>0</v>
      </c>
      <c r="R429" s="178" t="s">
        <v>726</v>
      </c>
      <c r="S429" s="178" t="s">
        <v>156</v>
      </c>
      <c r="T429" s="179" t="s">
        <v>156</v>
      </c>
      <c r="U429" s="160">
        <v>2.9000000000000001E-2</v>
      </c>
      <c r="V429" s="160">
        <f>ROUND(E429*U429,2)</f>
        <v>1.39</v>
      </c>
      <c r="W429" s="160"/>
      <c r="X429" s="160"/>
      <c r="Y429" s="160" t="s">
        <v>157</v>
      </c>
      <c r="Z429" s="150"/>
      <c r="AA429" s="150"/>
      <c r="AB429" s="150"/>
      <c r="AC429" s="150"/>
      <c r="AD429" s="150"/>
      <c r="AE429" s="150"/>
      <c r="AF429" s="150"/>
      <c r="AG429" s="150" t="s">
        <v>158</v>
      </c>
      <c r="AH429" s="150"/>
      <c r="AI429" s="150"/>
      <c r="AJ429" s="150"/>
      <c r="AK429" s="150"/>
      <c r="AL429" s="150"/>
      <c r="AM429" s="150"/>
      <c r="AN429" s="150"/>
      <c r="AO429" s="150"/>
      <c r="AP429" s="150"/>
      <c r="AQ429" s="150"/>
      <c r="AR429" s="150"/>
      <c r="AS429" s="150"/>
      <c r="AT429" s="150"/>
      <c r="AU429" s="150"/>
      <c r="AV429" s="150"/>
      <c r="AW429" s="150"/>
      <c r="AX429" s="150"/>
      <c r="AY429" s="150"/>
      <c r="AZ429" s="150"/>
      <c r="BA429" s="150"/>
      <c r="BB429" s="150"/>
      <c r="BC429" s="150"/>
      <c r="BD429" s="150"/>
      <c r="BE429" s="150"/>
      <c r="BF429" s="150"/>
      <c r="BG429" s="150"/>
      <c r="BH429" s="150"/>
    </row>
    <row r="430" spans="1:60" outlineLevel="2" x14ac:dyDescent="0.2">
      <c r="A430" s="157"/>
      <c r="B430" s="158"/>
      <c r="C430" s="255" t="s">
        <v>745</v>
      </c>
      <c r="D430" s="256"/>
      <c r="E430" s="256"/>
      <c r="F430" s="256"/>
      <c r="G430" s="256"/>
      <c r="H430" s="160"/>
      <c r="I430" s="160"/>
      <c r="J430" s="160"/>
      <c r="K430" s="160"/>
      <c r="L430" s="160"/>
      <c r="M430" s="160"/>
      <c r="N430" s="159"/>
      <c r="O430" s="159"/>
      <c r="P430" s="159"/>
      <c r="Q430" s="159"/>
      <c r="R430" s="160"/>
      <c r="S430" s="160"/>
      <c r="T430" s="160"/>
      <c r="U430" s="160"/>
      <c r="V430" s="160"/>
      <c r="W430" s="160"/>
      <c r="X430" s="160"/>
      <c r="Y430" s="160"/>
      <c r="Z430" s="150"/>
      <c r="AA430" s="150"/>
      <c r="AB430" s="150"/>
      <c r="AC430" s="150"/>
      <c r="AD430" s="150"/>
      <c r="AE430" s="150"/>
      <c r="AF430" s="150"/>
      <c r="AG430" s="150" t="s">
        <v>160</v>
      </c>
      <c r="AH430" s="150"/>
      <c r="AI430" s="150"/>
      <c r="AJ430" s="150"/>
      <c r="AK430" s="150"/>
      <c r="AL430" s="150"/>
      <c r="AM430" s="150"/>
      <c r="AN430" s="150"/>
      <c r="AO430" s="150"/>
      <c r="AP430" s="150"/>
      <c r="AQ430" s="150"/>
      <c r="AR430" s="150"/>
      <c r="AS430" s="150"/>
      <c r="AT430" s="150"/>
      <c r="AU430" s="150"/>
      <c r="AV430" s="150"/>
      <c r="AW430" s="150"/>
      <c r="AX430" s="150"/>
      <c r="AY430" s="150"/>
      <c r="AZ430" s="150"/>
      <c r="BA430" s="150"/>
      <c r="BB430" s="150"/>
      <c r="BC430" s="150"/>
      <c r="BD430" s="150"/>
      <c r="BE430" s="150"/>
      <c r="BF430" s="150"/>
      <c r="BG430" s="150"/>
      <c r="BH430" s="150"/>
    </row>
    <row r="431" spans="1:60" outlineLevel="2" x14ac:dyDescent="0.2">
      <c r="A431" s="157"/>
      <c r="B431" s="158"/>
      <c r="C431" s="190" t="s">
        <v>750</v>
      </c>
      <c r="D431" s="161"/>
      <c r="E431" s="162">
        <v>48</v>
      </c>
      <c r="F431" s="160"/>
      <c r="G431" s="160"/>
      <c r="H431" s="160"/>
      <c r="I431" s="160"/>
      <c r="J431" s="160"/>
      <c r="K431" s="160"/>
      <c r="L431" s="160"/>
      <c r="M431" s="160"/>
      <c r="N431" s="159"/>
      <c r="O431" s="159"/>
      <c r="P431" s="159"/>
      <c r="Q431" s="159"/>
      <c r="R431" s="160"/>
      <c r="S431" s="160"/>
      <c r="T431" s="160"/>
      <c r="U431" s="160"/>
      <c r="V431" s="160"/>
      <c r="W431" s="160"/>
      <c r="X431" s="160"/>
      <c r="Y431" s="160"/>
      <c r="Z431" s="150"/>
      <c r="AA431" s="150"/>
      <c r="AB431" s="150"/>
      <c r="AC431" s="150"/>
      <c r="AD431" s="150"/>
      <c r="AE431" s="150"/>
      <c r="AF431" s="150"/>
      <c r="AG431" s="150" t="s">
        <v>169</v>
      </c>
      <c r="AH431" s="150">
        <v>0</v>
      </c>
      <c r="AI431" s="150"/>
      <c r="AJ431" s="150"/>
      <c r="AK431" s="150"/>
      <c r="AL431" s="150"/>
      <c r="AM431" s="150"/>
      <c r="AN431" s="150"/>
      <c r="AO431" s="150"/>
      <c r="AP431" s="150"/>
      <c r="AQ431" s="150"/>
      <c r="AR431" s="150"/>
      <c r="AS431" s="150"/>
      <c r="AT431" s="150"/>
      <c r="AU431" s="150"/>
      <c r="AV431" s="150"/>
      <c r="AW431" s="150"/>
      <c r="AX431" s="150"/>
      <c r="AY431" s="150"/>
      <c r="AZ431" s="150"/>
      <c r="BA431" s="150"/>
      <c r="BB431" s="150"/>
      <c r="BC431" s="150"/>
      <c r="BD431" s="150"/>
      <c r="BE431" s="150"/>
      <c r="BF431" s="150"/>
      <c r="BG431" s="150"/>
      <c r="BH431" s="150"/>
    </row>
    <row r="432" spans="1:60" outlineLevel="1" x14ac:dyDescent="0.2">
      <c r="A432" s="173">
        <v>237</v>
      </c>
      <c r="B432" s="174" t="s">
        <v>751</v>
      </c>
      <c r="C432" s="189" t="s">
        <v>752</v>
      </c>
      <c r="D432" s="175" t="s">
        <v>192</v>
      </c>
      <c r="E432" s="176">
        <v>52</v>
      </c>
      <c r="F432" s="177"/>
      <c r="G432" s="178">
        <f>ROUND(E432*F432,2)</f>
        <v>0</v>
      </c>
      <c r="H432" s="177"/>
      <c r="I432" s="178">
        <f>ROUND(E432*H432,2)</f>
        <v>0</v>
      </c>
      <c r="J432" s="177"/>
      <c r="K432" s="178">
        <f>ROUND(E432*J432,2)</f>
        <v>0</v>
      </c>
      <c r="L432" s="178">
        <v>15</v>
      </c>
      <c r="M432" s="178">
        <f>G432*(1+L432/100)</f>
        <v>0</v>
      </c>
      <c r="N432" s="176">
        <v>4.0000000000000003E-5</v>
      </c>
      <c r="O432" s="176">
        <f>ROUND(E432*N432,2)</f>
        <v>0</v>
      </c>
      <c r="P432" s="176">
        <v>0</v>
      </c>
      <c r="Q432" s="176">
        <f>ROUND(E432*P432,2)</f>
        <v>0</v>
      </c>
      <c r="R432" s="178" t="s">
        <v>726</v>
      </c>
      <c r="S432" s="178" t="s">
        <v>156</v>
      </c>
      <c r="T432" s="179" t="s">
        <v>156</v>
      </c>
      <c r="U432" s="160">
        <v>2.1000000000000001E-2</v>
      </c>
      <c r="V432" s="160">
        <f>ROUND(E432*U432,2)</f>
        <v>1.0900000000000001</v>
      </c>
      <c r="W432" s="160"/>
      <c r="X432" s="160"/>
      <c r="Y432" s="160" t="s">
        <v>157</v>
      </c>
      <c r="Z432" s="150"/>
      <c r="AA432" s="150"/>
      <c r="AB432" s="150"/>
      <c r="AC432" s="150"/>
      <c r="AD432" s="150"/>
      <c r="AE432" s="150"/>
      <c r="AF432" s="150"/>
      <c r="AG432" s="150" t="s">
        <v>158</v>
      </c>
      <c r="AH432" s="150"/>
      <c r="AI432" s="150"/>
      <c r="AJ432" s="150"/>
      <c r="AK432" s="150"/>
      <c r="AL432" s="150"/>
      <c r="AM432" s="150"/>
      <c r="AN432" s="150"/>
      <c r="AO432" s="150"/>
      <c r="AP432" s="150"/>
      <c r="AQ432" s="150"/>
      <c r="AR432" s="150"/>
      <c r="AS432" s="150"/>
      <c r="AT432" s="150"/>
      <c r="AU432" s="150"/>
      <c r="AV432" s="150"/>
      <c r="AW432" s="150"/>
      <c r="AX432" s="150"/>
      <c r="AY432" s="150"/>
      <c r="AZ432" s="150"/>
      <c r="BA432" s="150"/>
      <c r="BB432" s="150"/>
      <c r="BC432" s="150"/>
      <c r="BD432" s="150"/>
      <c r="BE432" s="150"/>
      <c r="BF432" s="150"/>
      <c r="BG432" s="150"/>
      <c r="BH432" s="150"/>
    </row>
    <row r="433" spans="1:60" outlineLevel="2" x14ac:dyDescent="0.2">
      <c r="A433" s="157"/>
      <c r="B433" s="158"/>
      <c r="C433" s="255" t="s">
        <v>745</v>
      </c>
      <c r="D433" s="256"/>
      <c r="E433" s="256"/>
      <c r="F433" s="256"/>
      <c r="G433" s="256"/>
      <c r="H433" s="160"/>
      <c r="I433" s="160"/>
      <c r="J433" s="160"/>
      <c r="K433" s="160"/>
      <c r="L433" s="160"/>
      <c r="M433" s="160"/>
      <c r="N433" s="159"/>
      <c r="O433" s="159"/>
      <c r="P433" s="159"/>
      <c r="Q433" s="159"/>
      <c r="R433" s="160"/>
      <c r="S433" s="160"/>
      <c r="T433" s="160"/>
      <c r="U433" s="160"/>
      <c r="V433" s="160"/>
      <c r="W433" s="160"/>
      <c r="X433" s="160"/>
      <c r="Y433" s="160"/>
      <c r="Z433" s="150"/>
      <c r="AA433" s="150"/>
      <c r="AB433" s="150"/>
      <c r="AC433" s="150"/>
      <c r="AD433" s="150"/>
      <c r="AE433" s="150"/>
      <c r="AF433" s="150"/>
      <c r="AG433" s="150" t="s">
        <v>160</v>
      </c>
      <c r="AH433" s="150"/>
      <c r="AI433" s="150"/>
      <c r="AJ433" s="150"/>
      <c r="AK433" s="150"/>
      <c r="AL433" s="150"/>
      <c r="AM433" s="150"/>
      <c r="AN433" s="150"/>
      <c r="AO433" s="150"/>
      <c r="AP433" s="150"/>
      <c r="AQ433" s="150"/>
      <c r="AR433" s="150"/>
      <c r="AS433" s="150"/>
      <c r="AT433" s="150"/>
      <c r="AU433" s="150"/>
      <c r="AV433" s="150"/>
      <c r="AW433" s="150"/>
      <c r="AX433" s="150"/>
      <c r="AY433" s="150"/>
      <c r="AZ433" s="150"/>
      <c r="BA433" s="150"/>
      <c r="BB433" s="150"/>
      <c r="BC433" s="150"/>
      <c r="BD433" s="150"/>
      <c r="BE433" s="150"/>
      <c r="BF433" s="150"/>
      <c r="BG433" s="150"/>
      <c r="BH433" s="150"/>
    </row>
    <row r="434" spans="1:60" outlineLevel="2" x14ac:dyDescent="0.2">
      <c r="A434" s="157"/>
      <c r="B434" s="158"/>
      <c r="C434" s="190" t="s">
        <v>753</v>
      </c>
      <c r="D434" s="161"/>
      <c r="E434" s="162">
        <v>52</v>
      </c>
      <c r="F434" s="160"/>
      <c r="G434" s="160"/>
      <c r="H434" s="160"/>
      <c r="I434" s="160"/>
      <c r="J434" s="160"/>
      <c r="K434" s="160"/>
      <c r="L434" s="160"/>
      <c r="M434" s="160"/>
      <c r="N434" s="159"/>
      <c r="O434" s="159"/>
      <c r="P434" s="159"/>
      <c r="Q434" s="159"/>
      <c r="R434" s="160"/>
      <c r="S434" s="160"/>
      <c r="T434" s="160"/>
      <c r="U434" s="160"/>
      <c r="V434" s="160"/>
      <c r="W434" s="160"/>
      <c r="X434" s="160"/>
      <c r="Y434" s="160"/>
      <c r="Z434" s="150"/>
      <c r="AA434" s="150"/>
      <c r="AB434" s="150"/>
      <c r="AC434" s="150"/>
      <c r="AD434" s="150"/>
      <c r="AE434" s="150"/>
      <c r="AF434" s="150"/>
      <c r="AG434" s="150" t="s">
        <v>169</v>
      </c>
      <c r="AH434" s="150">
        <v>0</v>
      </c>
      <c r="AI434" s="150"/>
      <c r="AJ434" s="150"/>
      <c r="AK434" s="150"/>
      <c r="AL434" s="150"/>
      <c r="AM434" s="150"/>
      <c r="AN434" s="150"/>
      <c r="AO434" s="150"/>
      <c r="AP434" s="150"/>
      <c r="AQ434" s="150"/>
      <c r="AR434" s="150"/>
      <c r="AS434" s="150"/>
      <c r="AT434" s="150"/>
      <c r="AU434" s="150"/>
      <c r="AV434" s="150"/>
      <c r="AW434" s="150"/>
      <c r="AX434" s="150"/>
      <c r="AY434" s="150"/>
      <c r="AZ434" s="150"/>
      <c r="BA434" s="150"/>
      <c r="BB434" s="150"/>
      <c r="BC434" s="150"/>
      <c r="BD434" s="150"/>
      <c r="BE434" s="150"/>
      <c r="BF434" s="150"/>
      <c r="BG434" s="150"/>
      <c r="BH434" s="150"/>
    </row>
    <row r="435" spans="1:60" x14ac:dyDescent="0.2">
      <c r="A435" s="166" t="s">
        <v>150</v>
      </c>
      <c r="B435" s="167" t="s">
        <v>116</v>
      </c>
      <c r="C435" s="188" t="s">
        <v>117</v>
      </c>
      <c r="D435" s="168"/>
      <c r="E435" s="169"/>
      <c r="F435" s="170"/>
      <c r="G435" s="170">
        <f>SUMIF(AG436:AG446,"&lt;&gt;NOR",G436:G446)</f>
        <v>0</v>
      </c>
      <c r="H435" s="170"/>
      <c r="I435" s="170">
        <f>SUM(I436:I446)</f>
        <v>0</v>
      </c>
      <c r="J435" s="170"/>
      <c r="K435" s="170">
        <f>SUM(K436:K446)</f>
        <v>0</v>
      </c>
      <c r="L435" s="170"/>
      <c r="M435" s="170">
        <f>SUM(M436:M446)</f>
        <v>0</v>
      </c>
      <c r="N435" s="169"/>
      <c r="O435" s="169">
        <f>SUM(O436:O446)</f>
        <v>0.05</v>
      </c>
      <c r="P435" s="169"/>
      <c r="Q435" s="169">
        <f>SUM(Q436:Q446)</f>
        <v>0</v>
      </c>
      <c r="R435" s="170"/>
      <c r="S435" s="170"/>
      <c r="T435" s="171"/>
      <c r="U435" s="165"/>
      <c r="V435" s="165">
        <f>SUM(V436:V446)</f>
        <v>22.97</v>
      </c>
      <c r="W435" s="165"/>
      <c r="X435" s="165"/>
      <c r="Y435" s="165"/>
      <c r="AG435" t="s">
        <v>151</v>
      </c>
    </row>
    <row r="436" spans="1:60" outlineLevel="1" x14ac:dyDescent="0.2">
      <c r="A436" s="173">
        <v>238</v>
      </c>
      <c r="B436" s="174" t="s">
        <v>754</v>
      </c>
      <c r="C436" s="189" t="s">
        <v>755</v>
      </c>
      <c r="D436" s="175" t="s">
        <v>165</v>
      </c>
      <c r="E436" s="176">
        <v>58.896250000000002</v>
      </c>
      <c r="F436" s="177"/>
      <c r="G436" s="178">
        <f>ROUND(E436*F436,2)</f>
        <v>0</v>
      </c>
      <c r="H436" s="177"/>
      <c r="I436" s="178">
        <f>ROUND(E436*H436,2)</f>
        <v>0</v>
      </c>
      <c r="J436" s="177"/>
      <c r="K436" s="178">
        <f>ROUND(E436*J436,2)</f>
        <v>0</v>
      </c>
      <c r="L436" s="178">
        <v>15</v>
      </c>
      <c r="M436" s="178">
        <f>G436*(1+L436/100)</f>
        <v>0</v>
      </c>
      <c r="N436" s="176">
        <v>0</v>
      </c>
      <c r="O436" s="176">
        <f>ROUND(E436*N436,2)</f>
        <v>0</v>
      </c>
      <c r="P436" s="176">
        <v>0</v>
      </c>
      <c r="Q436" s="176">
        <f>ROUND(E436*P436,2)</f>
        <v>0</v>
      </c>
      <c r="R436" s="178" t="s">
        <v>756</v>
      </c>
      <c r="S436" s="178" t="s">
        <v>156</v>
      </c>
      <c r="T436" s="179" t="s">
        <v>156</v>
      </c>
      <c r="U436" s="160">
        <v>2.1999999999999999E-2</v>
      </c>
      <c r="V436" s="160">
        <f>ROUND(E436*U436,2)</f>
        <v>1.3</v>
      </c>
      <c r="W436" s="160"/>
      <c r="X436" s="160"/>
      <c r="Y436" s="160" t="s">
        <v>157</v>
      </c>
      <c r="Z436" s="150"/>
      <c r="AA436" s="150"/>
      <c r="AB436" s="150"/>
      <c r="AC436" s="150"/>
      <c r="AD436" s="150"/>
      <c r="AE436" s="150"/>
      <c r="AF436" s="150"/>
      <c r="AG436" s="150" t="s">
        <v>158</v>
      </c>
      <c r="AH436" s="150"/>
      <c r="AI436" s="150"/>
      <c r="AJ436" s="150"/>
      <c r="AK436" s="150"/>
      <c r="AL436" s="150"/>
      <c r="AM436" s="150"/>
      <c r="AN436" s="150"/>
      <c r="AO436" s="150"/>
      <c r="AP436" s="150"/>
      <c r="AQ436" s="150"/>
      <c r="AR436" s="150"/>
      <c r="AS436" s="150"/>
      <c r="AT436" s="150"/>
      <c r="AU436" s="150"/>
      <c r="AV436" s="150"/>
      <c r="AW436" s="150"/>
      <c r="AX436" s="150"/>
      <c r="AY436" s="150"/>
      <c r="AZ436" s="150"/>
      <c r="BA436" s="150"/>
      <c r="BB436" s="150"/>
      <c r="BC436" s="150"/>
      <c r="BD436" s="150"/>
      <c r="BE436" s="150"/>
      <c r="BF436" s="150"/>
      <c r="BG436" s="150"/>
      <c r="BH436" s="150"/>
    </row>
    <row r="437" spans="1:60" outlineLevel="2" x14ac:dyDescent="0.2">
      <c r="A437" s="157"/>
      <c r="B437" s="158"/>
      <c r="C437" s="190" t="s">
        <v>757</v>
      </c>
      <c r="D437" s="161"/>
      <c r="E437" s="162">
        <v>58.9</v>
      </c>
      <c r="F437" s="160"/>
      <c r="G437" s="160"/>
      <c r="H437" s="160"/>
      <c r="I437" s="160"/>
      <c r="J437" s="160"/>
      <c r="K437" s="160"/>
      <c r="L437" s="160"/>
      <c r="M437" s="160"/>
      <c r="N437" s="159"/>
      <c r="O437" s="159"/>
      <c r="P437" s="159"/>
      <c r="Q437" s="159"/>
      <c r="R437" s="160"/>
      <c r="S437" s="160"/>
      <c r="T437" s="160"/>
      <c r="U437" s="160"/>
      <c r="V437" s="160"/>
      <c r="W437" s="160"/>
      <c r="X437" s="160"/>
      <c r="Y437" s="160"/>
      <c r="Z437" s="150"/>
      <c r="AA437" s="150"/>
      <c r="AB437" s="150"/>
      <c r="AC437" s="150"/>
      <c r="AD437" s="150"/>
      <c r="AE437" s="150"/>
      <c r="AF437" s="150"/>
      <c r="AG437" s="150" t="s">
        <v>169</v>
      </c>
      <c r="AH437" s="150">
        <v>0</v>
      </c>
      <c r="AI437" s="150"/>
      <c r="AJ437" s="150"/>
      <c r="AK437" s="150"/>
      <c r="AL437" s="150"/>
      <c r="AM437" s="150"/>
      <c r="AN437" s="150"/>
      <c r="AO437" s="150"/>
      <c r="AP437" s="150"/>
      <c r="AQ437" s="150"/>
      <c r="AR437" s="150"/>
      <c r="AS437" s="150"/>
      <c r="AT437" s="150"/>
      <c r="AU437" s="150"/>
      <c r="AV437" s="150"/>
      <c r="AW437" s="150"/>
      <c r="AX437" s="150"/>
      <c r="AY437" s="150"/>
      <c r="AZ437" s="150"/>
      <c r="BA437" s="150"/>
      <c r="BB437" s="150"/>
      <c r="BC437" s="150"/>
      <c r="BD437" s="150"/>
      <c r="BE437" s="150"/>
      <c r="BF437" s="150"/>
      <c r="BG437" s="150"/>
      <c r="BH437" s="150"/>
    </row>
    <row r="438" spans="1:60" outlineLevel="1" x14ac:dyDescent="0.2">
      <c r="A438" s="181">
        <v>239</v>
      </c>
      <c r="B438" s="182" t="s">
        <v>758</v>
      </c>
      <c r="C438" s="192" t="s">
        <v>759</v>
      </c>
      <c r="D438" s="183" t="s">
        <v>165</v>
      </c>
      <c r="E438" s="184">
        <v>58.896250000000002</v>
      </c>
      <c r="F438" s="185"/>
      <c r="G438" s="186">
        <f>ROUND(E438*F438,2)</f>
        <v>0</v>
      </c>
      <c r="H438" s="185"/>
      <c r="I438" s="186">
        <f>ROUND(E438*H438,2)</f>
        <v>0</v>
      </c>
      <c r="J438" s="185"/>
      <c r="K438" s="186">
        <f>ROUND(E438*J438,2)</f>
        <v>0</v>
      </c>
      <c r="L438" s="186">
        <v>15</v>
      </c>
      <c r="M438" s="186">
        <f>G438*(1+L438/100)</f>
        <v>0</v>
      </c>
      <c r="N438" s="184">
        <v>0</v>
      </c>
      <c r="O438" s="184">
        <f>ROUND(E438*N438,2)</f>
        <v>0</v>
      </c>
      <c r="P438" s="184">
        <v>0</v>
      </c>
      <c r="Q438" s="184">
        <f>ROUND(E438*P438,2)</f>
        <v>0</v>
      </c>
      <c r="R438" s="186" t="s">
        <v>756</v>
      </c>
      <c r="S438" s="186" t="s">
        <v>156</v>
      </c>
      <c r="T438" s="187" t="s">
        <v>156</v>
      </c>
      <c r="U438" s="160">
        <v>4.6010000000000002E-2</v>
      </c>
      <c r="V438" s="160">
        <f>ROUND(E438*U438,2)</f>
        <v>2.71</v>
      </c>
      <c r="W438" s="160"/>
      <c r="X438" s="160"/>
      <c r="Y438" s="160" t="s">
        <v>157</v>
      </c>
      <c r="Z438" s="150"/>
      <c r="AA438" s="150"/>
      <c r="AB438" s="150"/>
      <c r="AC438" s="150"/>
      <c r="AD438" s="150"/>
      <c r="AE438" s="150"/>
      <c r="AF438" s="150"/>
      <c r="AG438" s="150" t="s">
        <v>158</v>
      </c>
      <c r="AH438" s="150"/>
      <c r="AI438" s="150"/>
      <c r="AJ438" s="150"/>
      <c r="AK438" s="150"/>
      <c r="AL438" s="150"/>
      <c r="AM438" s="150"/>
      <c r="AN438" s="150"/>
      <c r="AO438" s="150"/>
      <c r="AP438" s="150"/>
      <c r="AQ438" s="150"/>
      <c r="AR438" s="150"/>
      <c r="AS438" s="150"/>
      <c r="AT438" s="150"/>
      <c r="AU438" s="150"/>
      <c r="AV438" s="150"/>
      <c r="AW438" s="150"/>
      <c r="AX438" s="150"/>
      <c r="AY438" s="150"/>
      <c r="AZ438" s="150"/>
      <c r="BA438" s="150"/>
      <c r="BB438" s="150"/>
      <c r="BC438" s="150"/>
      <c r="BD438" s="150"/>
      <c r="BE438" s="150"/>
      <c r="BF438" s="150"/>
      <c r="BG438" s="150"/>
      <c r="BH438" s="150"/>
    </row>
    <row r="439" spans="1:60" outlineLevel="1" x14ac:dyDescent="0.2">
      <c r="A439" s="173">
        <v>240</v>
      </c>
      <c r="B439" s="174" t="s">
        <v>760</v>
      </c>
      <c r="C439" s="189" t="s">
        <v>761</v>
      </c>
      <c r="D439" s="175" t="s">
        <v>165</v>
      </c>
      <c r="E439" s="176">
        <v>38.75</v>
      </c>
      <c r="F439" s="177"/>
      <c r="G439" s="178">
        <f>ROUND(E439*F439,2)</f>
        <v>0</v>
      </c>
      <c r="H439" s="177"/>
      <c r="I439" s="178">
        <f>ROUND(E439*H439,2)</f>
        <v>0</v>
      </c>
      <c r="J439" s="177"/>
      <c r="K439" s="178">
        <f>ROUND(E439*J439,2)</f>
        <v>0</v>
      </c>
      <c r="L439" s="178">
        <v>15</v>
      </c>
      <c r="M439" s="178">
        <f>G439*(1+L439/100)</f>
        <v>0</v>
      </c>
      <c r="N439" s="176">
        <v>0</v>
      </c>
      <c r="O439" s="176">
        <f>ROUND(E439*N439,2)</f>
        <v>0</v>
      </c>
      <c r="P439" s="176">
        <v>0</v>
      </c>
      <c r="Q439" s="176">
        <f>ROUND(E439*P439,2)</f>
        <v>0</v>
      </c>
      <c r="R439" s="178" t="s">
        <v>756</v>
      </c>
      <c r="S439" s="178" t="s">
        <v>156</v>
      </c>
      <c r="T439" s="179" t="s">
        <v>156</v>
      </c>
      <c r="U439" s="160">
        <v>0.02</v>
      </c>
      <c r="V439" s="160">
        <f>ROUND(E439*U439,2)</f>
        <v>0.78</v>
      </c>
      <c r="W439" s="160"/>
      <c r="X439" s="160"/>
      <c r="Y439" s="160" t="s">
        <v>157</v>
      </c>
      <c r="Z439" s="150"/>
      <c r="AA439" s="150"/>
      <c r="AB439" s="150"/>
      <c r="AC439" s="150"/>
      <c r="AD439" s="150"/>
      <c r="AE439" s="150"/>
      <c r="AF439" s="150"/>
      <c r="AG439" s="150" t="s">
        <v>158</v>
      </c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150"/>
      <c r="AT439" s="150"/>
      <c r="AU439" s="150"/>
      <c r="AV439" s="150"/>
      <c r="AW439" s="150"/>
      <c r="AX439" s="150"/>
      <c r="AY439" s="150"/>
      <c r="AZ439" s="150"/>
      <c r="BA439" s="150"/>
      <c r="BB439" s="150"/>
      <c r="BC439" s="150"/>
      <c r="BD439" s="150"/>
      <c r="BE439" s="150"/>
      <c r="BF439" s="150"/>
      <c r="BG439" s="150"/>
      <c r="BH439" s="150"/>
    </row>
    <row r="440" spans="1:60" outlineLevel="2" x14ac:dyDescent="0.2">
      <c r="A440" s="157"/>
      <c r="B440" s="158"/>
      <c r="C440" s="190" t="s">
        <v>175</v>
      </c>
      <c r="D440" s="161"/>
      <c r="E440" s="162">
        <v>9.02</v>
      </c>
      <c r="F440" s="160"/>
      <c r="G440" s="160"/>
      <c r="H440" s="160"/>
      <c r="I440" s="160"/>
      <c r="J440" s="160"/>
      <c r="K440" s="160"/>
      <c r="L440" s="160"/>
      <c r="M440" s="160"/>
      <c r="N440" s="159"/>
      <c r="O440" s="159"/>
      <c r="P440" s="159"/>
      <c r="Q440" s="159"/>
      <c r="R440" s="160"/>
      <c r="S440" s="160"/>
      <c r="T440" s="160"/>
      <c r="U440" s="160"/>
      <c r="V440" s="160"/>
      <c r="W440" s="160"/>
      <c r="X440" s="160"/>
      <c r="Y440" s="160"/>
      <c r="Z440" s="150"/>
      <c r="AA440" s="150"/>
      <c r="AB440" s="150"/>
      <c r="AC440" s="150"/>
      <c r="AD440" s="150"/>
      <c r="AE440" s="150"/>
      <c r="AF440" s="150"/>
      <c r="AG440" s="150" t="s">
        <v>169</v>
      </c>
      <c r="AH440" s="150">
        <v>0</v>
      </c>
      <c r="AI440" s="150"/>
      <c r="AJ440" s="150"/>
      <c r="AK440" s="150"/>
      <c r="AL440" s="150"/>
      <c r="AM440" s="150"/>
      <c r="AN440" s="150"/>
      <c r="AO440" s="150"/>
      <c r="AP440" s="150"/>
      <c r="AQ440" s="150"/>
      <c r="AR440" s="150"/>
      <c r="AS440" s="150"/>
      <c r="AT440" s="150"/>
      <c r="AU440" s="150"/>
      <c r="AV440" s="150"/>
      <c r="AW440" s="150"/>
      <c r="AX440" s="150"/>
      <c r="AY440" s="150"/>
      <c r="AZ440" s="150"/>
      <c r="BA440" s="150"/>
      <c r="BB440" s="150"/>
      <c r="BC440" s="150"/>
      <c r="BD440" s="150"/>
      <c r="BE440" s="150"/>
      <c r="BF440" s="150"/>
      <c r="BG440" s="150"/>
      <c r="BH440" s="150"/>
    </row>
    <row r="441" spans="1:60" outlineLevel="3" x14ac:dyDescent="0.2">
      <c r="A441" s="157"/>
      <c r="B441" s="158"/>
      <c r="C441" s="190" t="s">
        <v>762</v>
      </c>
      <c r="D441" s="161"/>
      <c r="E441" s="162">
        <v>33.770000000000003</v>
      </c>
      <c r="F441" s="160"/>
      <c r="G441" s="160"/>
      <c r="H441" s="160"/>
      <c r="I441" s="160"/>
      <c r="J441" s="160"/>
      <c r="K441" s="160"/>
      <c r="L441" s="160"/>
      <c r="M441" s="160"/>
      <c r="N441" s="159"/>
      <c r="O441" s="159"/>
      <c r="P441" s="159"/>
      <c r="Q441" s="159"/>
      <c r="R441" s="160"/>
      <c r="S441" s="160"/>
      <c r="T441" s="160"/>
      <c r="U441" s="160"/>
      <c r="V441" s="160"/>
      <c r="W441" s="160"/>
      <c r="X441" s="160"/>
      <c r="Y441" s="160"/>
      <c r="Z441" s="150"/>
      <c r="AA441" s="150"/>
      <c r="AB441" s="150"/>
      <c r="AC441" s="150"/>
      <c r="AD441" s="150"/>
      <c r="AE441" s="150"/>
      <c r="AF441" s="150"/>
      <c r="AG441" s="150" t="s">
        <v>169</v>
      </c>
      <c r="AH441" s="150">
        <v>0</v>
      </c>
      <c r="AI441" s="150"/>
      <c r="AJ441" s="150"/>
      <c r="AK441" s="150"/>
      <c r="AL441" s="150"/>
      <c r="AM441" s="150"/>
      <c r="AN441" s="150"/>
      <c r="AO441" s="150"/>
      <c r="AP441" s="150"/>
      <c r="AQ441" s="150"/>
      <c r="AR441" s="150"/>
      <c r="AS441" s="150"/>
      <c r="AT441" s="150"/>
      <c r="AU441" s="150"/>
      <c r="AV441" s="150"/>
      <c r="AW441" s="150"/>
      <c r="AX441" s="150"/>
      <c r="AY441" s="150"/>
      <c r="AZ441" s="150"/>
      <c r="BA441" s="150"/>
      <c r="BB441" s="150"/>
      <c r="BC441" s="150"/>
      <c r="BD441" s="150"/>
      <c r="BE441" s="150"/>
      <c r="BF441" s="150"/>
      <c r="BG441" s="150"/>
      <c r="BH441" s="150"/>
    </row>
    <row r="442" spans="1:60" outlineLevel="3" x14ac:dyDescent="0.2">
      <c r="A442" s="157"/>
      <c r="B442" s="158"/>
      <c r="C442" s="190" t="s">
        <v>183</v>
      </c>
      <c r="D442" s="161"/>
      <c r="E442" s="162">
        <v>-4.04</v>
      </c>
      <c r="F442" s="160"/>
      <c r="G442" s="160"/>
      <c r="H442" s="160"/>
      <c r="I442" s="160"/>
      <c r="J442" s="160"/>
      <c r="K442" s="160"/>
      <c r="L442" s="160"/>
      <c r="M442" s="160"/>
      <c r="N442" s="159"/>
      <c r="O442" s="159"/>
      <c r="P442" s="159"/>
      <c r="Q442" s="159"/>
      <c r="R442" s="160"/>
      <c r="S442" s="160"/>
      <c r="T442" s="160"/>
      <c r="U442" s="160"/>
      <c r="V442" s="160"/>
      <c r="W442" s="160"/>
      <c r="X442" s="160"/>
      <c r="Y442" s="160"/>
      <c r="Z442" s="150"/>
      <c r="AA442" s="150"/>
      <c r="AB442" s="150"/>
      <c r="AC442" s="150"/>
      <c r="AD442" s="150"/>
      <c r="AE442" s="150"/>
      <c r="AF442" s="150"/>
      <c r="AG442" s="150" t="s">
        <v>169</v>
      </c>
      <c r="AH442" s="150">
        <v>0</v>
      </c>
      <c r="AI442" s="150"/>
      <c r="AJ442" s="150"/>
      <c r="AK442" s="150"/>
      <c r="AL442" s="150"/>
      <c r="AM442" s="150"/>
      <c r="AN442" s="150"/>
      <c r="AO442" s="150"/>
      <c r="AP442" s="150"/>
      <c r="AQ442" s="150"/>
      <c r="AR442" s="150"/>
      <c r="AS442" s="150"/>
      <c r="AT442" s="150"/>
      <c r="AU442" s="150"/>
      <c r="AV442" s="150"/>
      <c r="AW442" s="150"/>
      <c r="AX442" s="150"/>
      <c r="AY442" s="150"/>
      <c r="AZ442" s="150"/>
      <c r="BA442" s="150"/>
      <c r="BB442" s="150"/>
      <c r="BC442" s="150"/>
      <c r="BD442" s="150"/>
      <c r="BE442" s="150"/>
      <c r="BF442" s="150"/>
      <c r="BG442" s="150"/>
      <c r="BH442" s="150"/>
    </row>
    <row r="443" spans="1:60" outlineLevel="1" x14ac:dyDescent="0.2">
      <c r="A443" s="181">
        <v>241</v>
      </c>
      <c r="B443" s="182" t="s">
        <v>763</v>
      </c>
      <c r="C443" s="192" t="s">
        <v>764</v>
      </c>
      <c r="D443" s="183" t="s">
        <v>165</v>
      </c>
      <c r="E443" s="184">
        <v>38.75</v>
      </c>
      <c r="F443" s="185"/>
      <c r="G443" s="186">
        <f>ROUND(E443*F443,2)</f>
        <v>0</v>
      </c>
      <c r="H443" s="185"/>
      <c r="I443" s="186">
        <f>ROUND(E443*H443,2)</f>
        <v>0</v>
      </c>
      <c r="J443" s="185"/>
      <c r="K443" s="186">
        <f>ROUND(E443*J443,2)</f>
        <v>0</v>
      </c>
      <c r="L443" s="186">
        <v>15</v>
      </c>
      <c r="M443" s="186">
        <f>G443*(1+L443/100)</f>
        <v>0</v>
      </c>
      <c r="N443" s="184">
        <v>0</v>
      </c>
      <c r="O443" s="184">
        <f>ROUND(E443*N443,2)</f>
        <v>0</v>
      </c>
      <c r="P443" s="184">
        <v>0</v>
      </c>
      <c r="Q443" s="184">
        <f>ROUND(E443*P443,2)</f>
        <v>0</v>
      </c>
      <c r="R443" s="186" t="s">
        <v>756</v>
      </c>
      <c r="S443" s="186" t="s">
        <v>156</v>
      </c>
      <c r="T443" s="187" t="s">
        <v>156</v>
      </c>
      <c r="U443" s="160">
        <v>4.3220000000000001E-2</v>
      </c>
      <c r="V443" s="160">
        <f>ROUND(E443*U443,2)</f>
        <v>1.67</v>
      </c>
      <c r="W443" s="160"/>
      <c r="X443" s="160"/>
      <c r="Y443" s="160" t="s">
        <v>157</v>
      </c>
      <c r="Z443" s="150"/>
      <c r="AA443" s="150"/>
      <c r="AB443" s="150"/>
      <c r="AC443" s="150"/>
      <c r="AD443" s="150"/>
      <c r="AE443" s="150"/>
      <c r="AF443" s="150"/>
      <c r="AG443" s="150" t="s">
        <v>158</v>
      </c>
      <c r="AH443" s="150"/>
      <c r="AI443" s="150"/>
      <c r="AJ443" s="150"/>
      <c r="AK443" s="150"/>
      <c r="AL443" s="150"/>
      <c r="AM443" s="150"/>
      <c r="AN443" s="150"/>
      <c r="AO443" s="150"/>
      <c r="AP443" s="150"/>
      <c r="AQ443" s="150"/>
      <c r="AR443" s="150"/>
      <c r="AS443" s="150"/>
      <c r="AT443" s="150"/>
      <c r="AU443" s="150"/>
      <c r="AV443" s="150"/>
      <c r="AW443" s="150"/>
      <c r="AX443" s="150"/>
      <c r="AY443" s="150"/>
      <c r="AZ443" s="150"/>
      <c r="BA443" s="150"/>
      <c r="BB443" s="150"/>
      <c r="BC443" s="150"/>
      <c r="BD443" s="150"/>
      <c r="BE443" s="150"/>
      <c r="BF443" s="150"/>
      <c r="BG443" s="150"/>
      <c r="BH443" s="150"/>
    </row>
    <row r="444" spans="1:60" outlineLevel="1" x14ac:dyDescent="0.2">
      <c r="A444" s="173">
        <v>242</v>
      </c>
      <c r="B444" s="174" t="s">
        <v>765</v>
      </c>
      <c r="C444" s="189" t="s">
        <v>766</v>
      </c>
      <c r="D444" s="175" t="s">
        <v>165</v>
      </c>
      <c r="E444" s="176">
        <v>122.8875</v>
      </c>
      <c r="F444" s="177"/>
      <c r="G444" s="178">
        <f>ROUND(E444*F444,2)</f>
        <v>0</v>
      </c>
      <c r="H444" s="177"/>
      <c r="I444" s="178">
        <f>ROUND(E444*H444,2)</f>
        <v>0</v>
      </c>
      <c r="J444" s="177"/>
      <c r="K444" s="178">
        <f>ROUND(E444*J444,2)</f>
        <v>0</v>
      </c>
      <c r="L444" s="178">
        <v>15</v>
      </c>
      <c r="M444" s="178">
        <f>G444*(1+L444/100)</f>
        <v>0</v>
      </c>
      <c r="N444" s="176">
        <v>1E-4</v>
      </c>
      <c r="O444" s="176">
        <f>ROUND(E444*N444,2)</f>
        <v>0.01</v>
      </c>
      <c r="P444" s="176">
        <v>0</v>
      </c>
      <c r="Q444" s="176">
        <f>ROUND(E444*P444,2)</f>
        <v>0</v>
      </c>
      <c r="R444" s="178" t="s">
        <v>756</v>
      </c>
      <c r="S444" s="178" t="s">
        <v>156</v>
      </c>
      <c r="T444" s="179" t="s">
        <v>156</v>
      </c>
      <c r="U444" s="160">
        <v>3.2480000000000002E-2</v>
      </c>
      <c r="V444" s="160">
        <f>ROUND(E444*U444,2)</f>
        <v>3.99</v>
      </c>
      <c r="W444" s="160"/>
      <c r="X444" s="160"/>
      <c r="Y444" s="160" t="s">
        <v>157</v>
      </c>
      <c r="Z444" s="150"/>
      <c r="AA444" s="150"/>
      <c r="AB444" s="150"/>
      <c r="AC444" s="150"/>
      <c r="AD444" s="150"/>
      <c r="AE444" s="150"/>
      <c r="AF444" s="150"/>
      <c r="AG444" s="150" t="s">
        <v>158</v>
      </c>
      <c r="AH444" s="150"/>
      <c r="AI444" s="150"/>
      <c r="AJ444" s="150"/>
      <c r="AK444" s="150"/>
      <c r="AL444" s="150"/>
      <c r="AM444" s="150"/>
      <c r="AN444" s="150"/>
      <c r="AO444" s="150"/>
      <c r="AP444" s="150"/>
      <c r="AQ444" s="150"/>
      <c r="AR444" s="150"/>
      <c r="AS444" s="150"/>
      <c r="AT444" s="150"/>
      <c r="AU444" s="150"/>
      <c r="AV444" s="150"/>
      <c r="AW444" s="150"/>
      <c r="AX444" s="150"/>
      <c r="AY444" s="150"/>
      <c r="AZ444" s="150"/>
      <c r="BA444" s="150"/>
      <c r="BB444" s="150"/>
      <c r="BC444" s="150"/>
      <c r="BD444" s="150"/>
      <c r="BE444" s="150"/>
      <c r="BF444" s="150"/>
      <c r="BG444" s="150"/>
      <c r="BH444" s="150"/>
    </row>
    <row r="445" spans="1:60" outlineLevel="2" x14ac:dyDescent="0.2">
      <c r="A445" s="157"/>
      <c r="B445" s="158"/>
      <c r="C445" s="190" t="s">
        <v>767</v>
      </c>
      <c r="D445" s="161"/>
      <c r="E445" s="162">
        <v>122.89</v>
      </c>
      <c r="F445" s="160"/>
      <c r="G445" s="160"/>
      <c r="H445" s="160"/>
      <c r="I445" s="160"/>
      <c r="J445" s="160"/>
      <c r="K445" s="160"/>
      <c r="L445" s="160"/>
      <c r="M445" s="160"/>
      <c r="N445" s="159"/>
      <c r="O445" s="159"/>
      <c r="P445" s="159"/>
      <c r="Q445" s="159"/>
      <c r="R445" s="160"/>
      <c r="S445" s="160"/>
      <c r="T445" s="160"/>
      <c r="U445" s="160"/>
      <c r="V445" s="160"/>
      <c r="W445" s="160"/>
      <c r="X445" s="160"/>
      <c r="Y445" s="160"/>
      <c r="Z445" s="150"/>
      <c r="AA445" s="150"/>
      <c r="AB445" s="150"/>
      <c r="AC445" s="150"/>
      <c r="AD445" s="150"/>
      <c r="AE445" s="150"/>
      <c r="AF445" s="150"/>
      <c r="AG445" s="150" t="s">
        <v>169</v>
      </c>
      <c r="AH445" s="150">
        <v>0</v>
      </c>
      <c r="AI445" s="150"/>
      <c r="AJ445" s="150"/>
      <c r="AK445" s="150"/>
      <c r="AL445" s="150"/>
      <c r="AM445" s="150"/>
      <c r="AN445" s="150"/>
      <c r="AO445" s="150"/>
      <c r="AP445" s="150"/>
      <c r="AQ445" s="150"/>
      <c r="AR445" s="150"/>
      <c r="AS445" s="150"/>
      <c r="AT445" s="150"/>
      <c r="AU445" s="150"/>
      <c r="AV445" s="150"/>
      <c r="AW445" s="150"/>
      <c r="AX445" s="150"/>
      <c r="AY445" s="150"/>
      <c r="AZ445" s="150"/>
      <c r="BA445" s="150"/>
      <c r="BB445" s="150"/>
      <c r="BC445" s="150"/>
      <c r="BD445" s="150"/>
      <c r="BE445" s="150"/>
      <c r="BF445" s="150"/>
      <c r="BG445" s="150"/>
      <c r="BH445" s="150"/>
    </row>
    <row r="446" spans="1:60" outlineLevel="1" x14ac:dyDescent="0.2">
      <c r="A446" s="181">
        <v>243</v>
      </c>
      <c r="B446" s="182" t="s">
        <v>768</v>
      </c>
      <c r="C446" s="192" t="s">
        <v>769</v>
      </c>
      <c r="D446" s="183" t="s">
        <v>165</v>
      </c>
      <c r="E446" s="184">
        <v>122.8875</v>
      </c>
      <c r="F446" s="185"/>
      <c r="G446" s="186">
        <f>ROUND(E446*F446,2)</f>
        <v>0</v>
      </c>
      <c r="H446" s="185"/>
      <c r="I446" s="186">
        <f>ROUND(E446*H446,2)</f>
        <v>0</v>
      </c>
      <c r="J446" s="185"/>
      <c r="K446" s="186">
        <f>ROUND(E446*J446,2)</f>
        <v>0</v>
      </c>
      <c r="L446" s="186">
        <v>15</v>
      </c>
      <c r="M446" s="186">
        <f>G446*(1+L446/100)</f>
        <v>0</v>
      </c>
      <c r="N446" s="184">
        <v>3.1E-4</v>
      </c>
      <c r="O446" s="184">
        <f>ROUND(E446*N446,2)</f>
        <v>0.04</v>
      </c>
      <c r="P446" s="184">
        <v>0</v>
      </c>
      <c r="Q446" s="184">
        <f>ROUND(E446*P446,2)</f>
        <v>0</v>
      </c>
      <c r="R446" s="186" t="s">
        <v>756</v>
      </c>
      <c r="S446" s="186" t="s">
        <v>156</v>
      </c>
      <c r="T446" s="187" t="s">
        <v>156</v>
      </c>
      <c r="U446" s="160">
        <v>0.10191</v>
      </c>
      <c r="V446" s="160">
        <f>ROUND(E446*U446,2)</f>
        <v>12.52</v>
      </c>
      <c r="W446" s="160"/>
      <c r="X446" s="160"/>
      <c r="Y446" s="160" t="s">
        <v>157</v>
      </c>
      <c r="Z446" s="150"/>
      <c r="AA446" s="150"/>
      <c r="AB446" s="150"/>
      <c r="AC446" s="150"/>
      <c r="AD446" s="150"/>
      <c r="AE446" s="150"/>
      <c r="AF446" s="150"/>
      <c r="AG446" s="150" t="s">
        <v>158</v>
      </c>
      <c r="AH446" s="150"/>
      <c r="AI446" s="150"/>
      <c r="AJ446" s="150"/>
      <c r="AK446" s="150"/>
      <c r="AL446" s="150"/>
      <c r="AM446" s="150"/>
      <c r="AN446" s="150"/>
      <c r="AO446" s="150"/>
      <c r="AP446" s="150"/>
      <c r="AQ446" s="150"/>
      <c r="AR446" s="150"/>
      <c r="AS446" s="150"/>
      <c r="AT446" s="150"/>
      <c r="AU446" s="150"/>
      <c r="AV446" s="150"/>
      <c r="AW446" s="150"/>
      <c r="AX446" s="150"/>
      <c r="AY446" s="150"/>
      <c r="AZ446" s="150"/>
      <c r="BA446" s="150"/>
      <c r="BB446" s="150"/>
      <c r="BC446" s="150"/>
      <c r="BD446" s="150"/>
      <c r="BE446" s="150"/>
      <c r="BF446" s="150"/>
      <c r="BG446" s="150"/>
      <c r="BH446" s="150"/>
    </row>
    <row r="447" spans="1:60" x14ac:dyDescent="0.2">
      <c r="A447" s="166" t="s">
        <v>150</v>
      </c>
      <c r="B447" s="167" t="s">
        <v>118</v>
      </c>
      <c r="C447" s="188" t="s">
        <v>119</v>
      </c>
      <c r="D447" s="168"/>
      <c r="E447" s="169"/>
      <c r="F447" s="170"/>
      <c r="G447" s="170">
        <f>SUMIF(AG448:AG495,"&lt;&gt;NOR",G448:G495)</f>
        <v>0</v>
      </c>
      <c r="H447" s="170"/>
      <c r="I447" s="170">
        <f>SUM(I448:I495)</f>
        <v>0</v>
      </c>
      <c r="J447" s="170"/>
      <c r="K447" s="170">
        <f>SUM(K448:K495)</f>
        <v>0</v>
      </c>
      <c r="L447" s="170"/>
      <c r="M447" s="170">
        <f>SUM(M448:M495)</f>
        <v>0</v>
      </c>
      <c r="N447" s="169"/>
      <c r="O447" s="169">
        <f>SUM(O448:O495)</f>
        <v>0.04</v>
      </c>
      <c r="P447" s="169"/>
      <c r="Q447" s="169">
        <f>SUM(Q448:Q495)</f>
        <v>0.05</v>
      </c>
      <c r="R447" s="170"/>
      <c r="S447" s="170"/>
      <c r="T447" s="171"/>
      <c r="U447" s="165"/>
      <c r="V447" s="165">
        <f>SUM(V448:V495)</f>
        <v>16</v>
      </c>
      <c r="W447" s="165"/>
      <c r="X447" s="165"/>
      <c r="Y447" s="165"/>
      <c r="AG447" t="s">
        <v>151</v>
      </c>
    </row>
    <row r="448" spans="1:60" outlineLevel="1" x14ac:dyDescent="0.2">
      <c r="A448" s="173">
        <v>244</v>
      </c>
      <c r="B448" s="174" t="s">
        <v>770</v>
      </c>
      <c r="C448" s="189" t="s">
        <v>771</v>
      </c>
      <c r="D448" s="175" t="s">
        <v>154</v>
      </c>
      <c r="E448" s="176">
        <v>1</v>
      </c>
      <c r="F448" s="177"/>
      <c r="G448" s="178">
        <f>ROUND(E448*F448,2)</f>
        <v>0</v>
      </c>
      <c r="H448" s="177"/>
      <c r="I448" s="178">
        <f>ROUND(E448*H448,2)</f>
        <v>0</v>
      </c>
      <c r="J448" s="177"/>
      <c r="K448" s="178">
        <f>ROUND(E448*J448,2)</f>
        <v>0</v>
      </c>
      <c r="L448" s="178">
        <v>15</v>
      </c>
      <c r="M448" s="178">
        <f>G448*(1+L448/100)</f>
        <v>0</v>
      </c>
      <c r="N448" s="176">
        <v>0</v>
      </c>
      <c r="O448" s="176">
        <f>ROUND(E448*N448,2)</f>
        <v>0</v>
      </c>
      <c r="P448" s="176">
        <v>0</v>
      </c>
      <c r="Q448" s="176">
        <f>ROUND(E448*P448,2)</f>
        <v>0</v>
      </c>
      <c r="R448" s="178"/>
      <c r="S448" s="178" t="s">
        <v>259</v>
      </c>
      <c r="T448" s="179" t="s">
        <v>226</v>
      </c>
      <c r="U448" s="160">
        <v>0</v>
      </c>
      <c r="V448" s="160">
        <f>ROUND(E448*U448,2)</f>
        <v>0</v>
      </c>
      <c r="W448" s="160"/>
      <c r="X448" s="160"/>
      <c r="Y448" s="160" t="s">
        <v>157</v>
      </c>
      <c r="Z448" s="150"/>
      <c r="AA448" s="150"/>
      <c r="AB448" s="150"/>
      <c r="AC448" s="150"/>
      <c r="AD448" s="150"/>
      <c r="AE448" s="150"/>
      <c r="AF448" s="150"/>
      <c r="AG448" s="150" t="s">
        <v>158</v>
      </c>
      <c r="AH448" s="150"/>
      <c r="AI448" s="150"/>
      <c r="AJ448" s="150"/>
      <c r="AK448" s="150"/>
      <c r="AL448" s="150"/>
      <c r="AM448" s="150"/>
      <c r="AN448" s="150"/>
      <c r="AO448" s="150"/>
      <c r="AP448" s="150"/>
      <c r="AQ448" s="150"/>
      <c r="AR448" s="150"/>
      <c r="AS448" s="150"/>
      <c r="AT448" s="150"/>
      <c r="AU448" s="150"/>
      <c r="AV448" s="150"/>
      <c r="AW448" s="150"/>
      <c r="AX448" s="150"/>
      <c r="AY448" s="150"/>
      <c r="AZ448" s="150"/>
      <c r="BA448" s="150"/>
      <c r="BB448" s="150"/>
      <c r="BC448" s="150"/>
      <c r="BD448" s="150"/>
      <c r="BE448" s="150"/>
      <c r="BF448" s="150"/>
      <c r="BG448" s="150"/>
      <c r="BH448" s="150"/>
    </row>
    <row r="449" spans="1:60" outlineLevel="2" x14ac:dyDescent="0.2">
      <c r="A449" s="157"/>
      <c r="B449" s="158"/>
      <c r="C449" s="253" t="s">
        <v>772</v>
      </c>
      <c r="D449" s="254"/>
      <c r="E449" s="254"/>
      <c r="F449" s="254"/>
      <c r="G449" s="254"/>
      <c r="H449" s="160"/>
      <c r="I449" s="160"/>
      <c r="J449" s="160"/>
      <c r="K449" s="160"/>
      <c r="L449" s="160"/>
      <c r="M449" s="160"/>
      <c r="N449" s="159"/>
      <c r="O449" s="159"/>
      <c r="P449" s="159"/>
      <c r="Q449" s="159"/>
      <c r="R449" s="160"/>
      <c r="S449" s="160"/>
      <c r="T449" s="160"/>
      <c r="U449" s="160"/>
      <c r="V449" s="160"/>
      <c r="W449" s="160"/>
      <c r="X449" s="160"/>
      <c r="Y449" s="160"/>
      <c r="Z449" s="150"/>
      <c r="AA449" s="150"/>
      <c r="AB449" s="150"/>
      <c r="AC449" s="150"/>
      <c r="AD449" s="150"/>
      <c r="AE449" s="150"/>
      <c r="AF449" s="150"/>
      <c r="AG449" s="150" t="s">
        <v>162</v>
      </c>
      <c r="AH449" s="150"/>
      <c r="AI449" s="150"/>
      <c r="AJ449" s="150"/>
      <c r="AK449" s="150"/>
      <c r="AL449" s="150"/>
      <c r="AM449" s="150"/>
      <c r="AN449" s="150"/>
      <c r="AO449" s="150"/>
      <c r="AP449" s="150"/>
      <c r="AQ449" s="150"/>
      <c r="AR449" s="150"/>
      <c r="AS449" s="150"/>
      <c r="AT449" s="150"/>
      <c r="AU449" s="150"/>
      <c r="AV449" s="150"/>
      <c r="AW449" s="150"/>
      <c r="AX449" s="150"/>
      <c r="AY449" s="150"/>
      <c r="AZ449" s="150"/>
      <c r="BA449" s="180" t="str">
        <f>C449</f>
        <v>Demontáž stávajícího rozvaděče, úprava/doplnění dle schema rozvaděče a popisu v TZ, opětovná montáž rozvaděče.</v>
      </c>
      <c r="BB449" s="150"/>
      <c r="BC449" s="150"/>
      <c r="BD449" s="150"/>
      <c r="BE449" s="150"/>
      <c r="BF449" s="150"/>
      <c r="BG449" s="150"/>
      <c r="BH449" s="150"/>
    </row>
    <row r="450" spans="1:60" outlineLevel="1" x14ac:dyDescent="0.2">
      <c r="A450" s="181">
        <v>245</v>
      </c>
      <c r="B450" s="182" t="s">
        <v>773</v>
      </c>
      <c r="C450" s="192" t="s">
        <v>774</v>
      </c>
      <c r="D450" s="183" t="s">
        <v>154</v>
      </c>
      <c r="E450" s="184">
        <v>1</v>
      </c>
      <c r="F450" s="185"/>
      <c r="G450" s="186">
        <f>ROUND(E450*F450,2)</f>
        <v>0</v>
      </c>
      <c r="H450" s="185"/>
      <c r="I450" s="186">
        <f>ROUND(E450*H450,2)</f>
        <v>0</v>
      </c>
      <c r="J450" s="185"/>
      <c r="K450" s="186">
        <f>ROUND(E450*J450,2)</f>
        <v>0</v>
      </c>
      <c r="L450" s="186">
        <v>15</v>
      </c>
      <c r="M450" s="186">
        <f>G450*(1+L450/100)</f>
        <v>0</v>
      </c>
      <c r="N450" s="184">
        <v>0</v>
      </c>
      <c r="O450" s="184">
        <f>ROUND(E450*N450,2)</f>
        <v>0</v>
      </c>
      <c r="P450" s="184">
        <v>0</v>
      </c>
      <c r="Q450" s="184">
        <f>ROUND(E450*P450,2)</f>
        <v>0</v>
      </c>
      <c r="R450" s="186"/>
      <c r="S450" s="186" t="s">
        <v>259</v>
      </c>
      <c r="T450" s="187" t="s">
        <v>226</v>
      </c>
      <c r="U450" s="160">
        <v>0</v>
      </c>
      <c r="V450" s="160">
        <f>ROUND(E450*U450,2)</f>
        <v>0</v>
      </c>
      <c r="W450" s="160"/>
      <c r="X450" s="160"/>
      <c r="Y450" s="160" t="s">
        <v>157</v>
      </c>
      <c r="Z450" s="150"/>
      <c r="AA450" s="150"/>
      <c r="AB450" s="150"/>
      <c r="AC450" s="150"/>
      <c r="AD450" s="150"/>
      <c r="AE450" s="150"/>
      <c r="AF450" s="150"/>
      <c r="AG450" s="150" t="s">
        <v>158</v>
      </c>
      <c r="AH450" s="150"/>
      <c r="AI450" s="150"/>
      <c r="AJ450" s="150"/>
      <c r="AK450" s="150"/>
      <c r="AL450" s="150"/>
      <c r="AM450" s="150"/>
      <c r="AN450" s="150"/>
      <c r="AO450" s="150"/>
      <c r="AP450" s="150"/>
      <c r="AQ450" s="150"/>
      <c r="AR450" s="150"/>
      <c r="AS450" s="150"/>
      <c r="AT450" s="150"/>
      <c r="AU450" s="150"/>
      <c r="AV450" s="150"/>
      <c r="AW450" s="150"/>
      <c r="AX450" s="150"/>
      <c r="AY450" s="150"/>
      <c r="AZ450" s="150"/>
      <c r="BA450" s="150"/>
      <c r="BB450" s="150"/>
      <c r="BC450" s="150"/>
      <c r="BD450" s="150"/>
      <c r="BE450" s="150"/>
      <c r="BF450" s="150"/>
      <c r="BG450" s="150"/>
      <c r="BH450" s="150"/>
    </row>
    <row r="451" spans="1:60" outlineLevel="1" x14ac:dyDescent="0.2">
      <c r="A451" s="173">
        <v>246</v>
      </c>
      <c r="B451" s="174" t="s">
        <v>775</v>
      </c>
      <c r="C451" s="189" t="s">
        <v>776</v>
      </c>
      <c r="D451" s="175" t="s">
        <v>154</v>
      </c>
      <c r="E451" s="176">
        <v>3</v>
      </c>
      <c r="F451" s="177"/>
      <c r="G451" s="178">
        <f>ROUND(E451*F451,2)</f>
        <v>0</v>
      </c>
      <c r="H451" s="177"/>
      <c r="I451" s="178">
        <f>ROUND(E451*H451,2)</f>
        <v>0</v>
      </c>
      <c r="J451" s="177"/>
      <c r="K451" s="178">
        <f>ROUND(E451*J451,2)</f>
        <v>0</v>
      </c>
      <c r="L451" s="178">
        <v>15</v>
      </c>
      <c r="M451" s="178">
        <f>G451*(1+L451/100)</f>
        <v>0</v>
      </c>
      <c r="N451" s="176">
        <v>0</v>
      </c>
      <c r="O451" s="176">
        <f>ROUND(E451*N451,2)</f>
        <v>0</v>
      </c>
      <c r="P451" s="176">
        <v>0</v>
      </c>
      <c r="Q451" s="176">
        <f>ROUND(E451*P451,2)</f>
        <v>0</v>
      </c>
      <c r="R451" s="178"/>
      <c r="S451" s="178" t="s">
        <v>259</v>
      </c>
      <c r="T451" s="179" t="s">
        <v>226</v>
      </c>
      <c r="U451" s="160">
        <v>0</v>
      </c>
      <c r="V451" s="160">
        <f>ROUND(E451*U451,2)</f>
        <v>0</v>
      </c>
      <c r="W451" s="160"/>
      <c r="X451" s="160"/>
      <c r="Y451" s="160" t="s">
        <v>157</v>
      </c>
      <c r="Z451" s="150"/>
      <c r="AA451" s="150"/>
      <c r="AB451" s="150"/>
      <c r="AC451" s="150"/>
      <c r="AD451" s="150"/>
      <c r="AE451" s="150"/>
      <c r="AF451" s="150"/>
      <c r="AG451" s="150" t="s">
        <v>158</v>
      </c>
      <c r="AH451" s="150"/>
      <c r="AI451" s="150"/>
      <c r="AJ451" s="150"/>
      <c r="AK451" s="150"/>
      <c r="AL451" s="150"/>
      <c r="AM451" s="150"/>
      <c r="AN451" s="150"/>
      <c r="AO451" s="150"/>
      <c r="AP451" s="150"/>
      <c r="AQ451" s="150"/>
      <c r="AR451" s="150"/>
      <c r="AS451" s="150"/>
      <c r="AT451" s="150"/>
      <c r="AU451" s="150"/>
      <c r="AV451" s="150"/>
      <c r="AW451" s="150"/>
      <c r="AX451" s="150"/>
      <c r="AY451" s="150"/>
      <c r="AZ451" s="150"/>
      <c r="BA451" s="150"/>
      <c r="BB451" s="150"/>
      <c r="BC451" s="150"/>
      <c r="BD451" s="150"/>
      <c r="BE451" s="150"/>
      <c r="BF451" s="150"/>
      <c r="BG451" s="150"/>
      <c r="BH451" s="150"/>
    </row>
    <row r="452" spans="1:60" outlineLevel="2" x14ac:dyDescent="0.2">
      <c r="A452" s="157"/>
      <c r="B452" s="158"/>
      <c r="C452" s="253" t="s">
        <v>777</v>
      </c>
      <c r="D452" s="254"/>
      <c r="E452" s="254"/>
      <c r="F452" s="254"/>
      <c r="G452" s="254"/>
      <c r="H452" s="160"/>
      <c r="I452" s="160"/>
      <c r="J452" s="160"/>
      <c r="K452" s="160"/>
      <c r="L452" s="160"/>
      <c r="M452" s="160"/>
      <c r="N452" s="159"/>
      <c r="O452" s="159"/>
      <c r="P452" s="159"/>
      <c r="Q452" s="159"/>
      <c r="R452" s="160"/>
      <c r="S452" s="160"/>
      <c r="T452" s="160"/>
      <c r="U452" s="160"/>
      <c r="V452" s="160"/>
      <c r="W452" s="160"/>
      <c r="X452" s="160"/>
      <c r="Y452" s="160"/>
      <c r="Z452" s="150"/>
      <c r="AA452" s="150"/>
      <c r="AB452" s="150"/>
      <c r="AC452" s="150"/>
      <c r="AD452" s="150"/>
      <c r="AE452" s="150"/>
      <c r="AF452" s="150"/>
      <c r="AG452" s="150" t="s">
        <v>162</v>
      </c>
      <c r="AH452" s="150"/>
      <c r="AI452" s="150"/>
      <c r="AJ452" s="150"/>
      <c r="AK452" s="150"/>
      <c r="AL452" s="150"/>
      <c r="AM452" s="150"/>
      <c r="AN452" s="150"/>
      <c r="AO452" s="150"/>
      <c r="AP452" s="150"/>
      <c r="AQ452" s="150"/>
      <c r="AR452" s="150"/>
      <c r="AS452" s="150"/>
      <c r="AT452" s="150"/>
      <c r="AU452" s="150"/>
      <c r="AV452" s="150"/>
      <c r="AW452" s="150"/>
      <c r="AX452" s="150"/>
      <c r="AY452" s="150"/>
      <c r="AZ452" s="150"/>
      <c r="BA452" s="180" t="str">
        <f>C452</f>
        <v>A - LED přisazené svítidlo, 33W, 5500lm, 145lm/W, 4000K, IP66, difuzor - translucentní polykarbonát (PC), UV stabilní, nárazuvzdorný.</v>
      </c>
      <c r="BB452" s="150"/>
      <c r="BC452" s="150"/>
      <c r="BD452" s="150"/>
      <c r="BE452" s="150"/>
      <c r="BF452" s="150"/>
      <c r="BG452" s="150"/>
      <c r="BH452" s="150"/>
    </row>
    <row r="453" spans="1:60" outlineLevel="1" x14ac:dyDescent="0.2">
      <c r="A453" s="173">
        <v>247</v>
      </c>
      <c r="B453" s="174" t="s">
        <v>778</v>
      </c>
      <c r="C453" s="189" t="s">
        <v>779</v>
      </c>
      <c r="D453" s="175" t="s">
        <v>154</v>
      </c>
      <c r="E453" s="176">
        <v>1</v>
      </c>
      <c r="F453" s="177"/>
      <c r="G453" s="178">
        <f>ROUND(E453*F453,2)</f>
        <v>0</v>
      </c>
      <c r="H453" s="177"/>
      <c r="I453" s="178">
        <f>ROUND(E453*H453,2)</f>
        <v>0</v>
      </c>
      <c r="J453" s="177"/>
      <c r="K453" s="178">
        <f>ROUND(E453*J453,2)</f>
        <v>0</v>
      </c>
      <c r="L453" s="178">
        <v>15</v>
      </c>
      <c r="M453" s="178">
        <f>G453*(1+L453/100)</f>
        <v>0</v>
      </c>
      <c r="N453" s="176">
        <v>0</v>
      </c>
      <c r="O453" s="176">
        <f>ROUND(E453*N453,2)</f>
        <v>0</v>
      </c>
      <c r="P453" s="176">
        <v>0</v>
      </c>
      <c r="Q453" s="176">
        <f>ROUND(E453*P453,2)</f>
        <v>0</v>
      </c>
      <c r="R453" s="178"/>
      <c r="S453" s="178" t="s">
        <v>259</v>
      </c>
      <c r="T453" s="179" t="s">
        <v>226</v>
      </c>
      <c r="U453" s="160">
        <v>0</v>
      </c>
      <c r="V453" s="160">
        <f>ROUND(E453*U453,2)</f>
        <v>0</v>
      </c>
      <c r="W453" s="160"/>
      <c r="X453" s="160"/>
      <c r="Y453" s="160" t="s">
        <v>157</v>
      </c>
      <c r="Z453" s="150"/>
      <c r="AA453" s="150"/>
      <c r="AB453" s="150"/>
      <c r="AC453" s="150"/>
      <c r="AD453" s="150"/>
      <c r="AE453" s="150"/>
      <c r="AF453" s="150"/>
      <c r="AG453" s="150" t="s">
        <v>158</v>
      </c>
      <c r="AH453" s="150"/>
      <c r="AI453" s="150"/>
      <c r="AJ453" s="150"/>
      <c r="AK453" s="150"/>
      <c r="AL453" s="150"/>
      <c r="AM453" s="150"/>
      <c r="AN453" s="150"/>
      <c r="AO453" s="150"/>
      <c r="AP453" s="150"/>
      <c r="AQ453" s="150"/>
      <c r="AR453" s="150"/>
      <c r="AS453" s="150"/>
      <c r="AT453" s="150"/>
      <c r="AU453" s="150"/>
      <c r="AV453" s="150"/>
      <c r="AW453" s="150"/>
      <c r="AX453" s="150"/>
      <c r="AY453" s="150"/>
      <c r="AZ453" s="150"/>
      <c r="BA453" s="150"/>
      <c r="BB453" s="150"/>
      <c r="BC453" s="150"/>
      <c r="BD453" s="150"/>
      <c r="BE453" s="150"/>
      <c r="BF453" s="150"/>
      <c r="BG453" s="150"/>
      <c r="BH453" s="150"/>
    </row>
    <row r="454" spans="1:60" outlineLevel="2" x14ac:dyDescent="0.2">
      <c r="A454" s="157"/>
      <c r="B454" s="158"/>
      <c r="C454" s="253" t="s">
        <v>780</v>
      </c>
      <c r="D454" s="254"/>
      <c r="E454" s="254"/>
      <c r="F454" s="254"/>
      <c r="G454" s="254"/>
      <c r="H454" s="160"/>
      <c r="I454" s="160"/>
      <c r="J454" s="160"/>
      <c r="K454" s="160"/>
      <c r="L454" s="160"/>
      <c r="M454" s="160"/>
      <c r="N454" s="159"/>
      <c r="O454" s="159"/>
      <c r="P454" s="159"/>
      <c r="Q454" s="159"/>
      <c r="R454" s="160"/>
      <c r="S454" s="160"/>
      <c r="T454" s="160"/>
      <c r="U454" s="160"/>
      <c r="V454" s="160"/>
      <c r="W454" s="160"/>
      <c r="X454" s="160"/>
      <c r="Y454" s="160"/>
      <c r="Z454" s="150"/>
      <c r="AA454" s="150"/>
      <c r="AB454" s="150"/>
      <c r="AC454" s="150"/>
      <c r="AD454" s="150"/>
      <c r="AE454" s="150"/>
      <c r="AF454" s="150"/>
      <c r="AG454" s="150" t="s">
        <v>162</v>
      </c>
      <c r="AH454" s="150"/>
      <c r="AI454" s="150"/>
      <c r="AJ454" s="150"/>
      <c r="AK454" s="150"/>
      <c r="AL454" s="150"/>
      <c r="AM454" s="150"/>
      <c r="AN454" s="150"/>
      <c r="AO454" s="150"/>
      <c r="AP454" s="150"/>
      <c r="AQ454" s="150"/>
      <c r="AR454" s="150"/>
      <c r="AS454" s="150"/>
      <c r="AT454" s="150"/>
      <c r="AU454" s="150"/>
      <c r="AV454" s="150"/>
      <c r="AW454" s="150"/>
      <c r="AX454" s="150"/>
      <c r="AY454" s="150"/>
      <c r="AZ454" s="150"/>
      <c r="BA454" s="150"/>
      <c r="BB454" s="150"/>
      <c r="BC454" s="150"/>
      <c r="BD454" s="150"/>
      <c r="BE454" s="150"/>
      <c r="BF454" s="150"/>
      <c r="BG454" s="150"/>
      <c r="BH454" s="150"/>
    </row>
    <row r="455" spans="1:60" outlineLevel="1" x14ac:dyDescent="0.2">
      <c r="A455" s="173">
        <v>248</v>
      </c>
      <c r="B455" s="174" t="s">
        <v>781</v>
      </c>
      <c r="C455" s="189" t="s">
        <v>782</v>
      </c>
      <c r="D455" s="175" t="s">
        <v>154</v>
      </c>
      <c r="E455" s="176">
        <v>1</v>
      </c>
      <c r="F455" s="177"/>
      <c r="G455" s="178">
        <f>ROUND(E455*F455,2)</f>
        <v>0</v>
      </c>
      <c r="H455" s="177"/>
      <c r="I455" s="178">
        <f>ROUND(E455*H455,2)</f>
        <v>0</v>
      </c>
      <c r="J455" s="177"/>
      <c r="K455" s="178">
        <f>ROUND(E455*J455,2)</f>
        <v>0</v>
      </c>
      <c r="L455" s="178">
        <v>15</v>
      </c>
      <c r="M455" s="178">
        <f>G455*(1+L455/100)</f>
        <v>0</v>
      </c>
      <c r="N455" s="176">
        <v>0</v>
      </c>
      <c r="O455" s="176">
        <f>ROUND(E455*N455,2)</f>
        <v>0</v>
      </c>
      <c r="P455" s="176">
        <v>0</v>
      </c>
      <c r="Q455" s="176">
        <f>ROUND(E455*P455,2)</f>
        <v>0</v>
      </c>
      <c r="R455" s="178"/>
      <c r="S455" s="178" t="s">
        <v>259</v>
      </c>
      <c r="T455" s="179" t="s">
        <v>226</v>
      </c>
      <c r="U455" s="160">
        <v>0</v>
      </c>
      <c r="V455" s="160">
        <f>ROUND(E455*U455,2)</f>
        <v>0</v>
      </c>
      <c r="W455" s="160"/>
      <c r="X455" s="160"/>
      <c r="Y455" s="160" t="s">
        <v>157</v>
      </c>
      <c r="Z455" s="150"/>
      <c r="AA455" s="150"/>
      <c r="AB455" s="150"/>
      <c r="AC455" s="150"/>
      <c r="AD455" s="150"/>
      <c r="AE455" s="150"/>
      <c r="AF455" s="150"/>
      <c r="AG455" s="150" t="s">
        <v>158</v>
      </c>
      <c r="AH455" s="150"/>
      <c r="AI455" s="150"/>
      <c r="AJ455" s="150"/>
      <c r="AK455" s="150"/>
      <c r="AL455" s="150"/>
      <c r="AM455" s="150"/>
      <c r="AN455" s="150"/>
      <c r="AO455" s="150"/>
      <c r="AP455" s="150"/>
      <c r="AQ455" s="150"/>
      <c r="AR455" s="150"/>
      <c r="AS455" s="150"/>
      <c r="AT455" s="150"/>
      <c r="AU455" s="150"/>
      <c r="AV455" s="150"/>
      <c r="AW455" s="150"/>
      <c r="AX455" s="150"/>
      <c r="AY455" s="150"/>
      <c r="AZ455" s="150"/>
      <c r="BA455" s="150"/>
      <c r="BB455" s="150"/>
      <c r="BC455" s="150"/>
      <c r="BD455" s="150"/>
      <c r="BE455" s="150"/>
      <c r="BF455" s="150"/>
      <c r="BG455" s="150"/>
      <c r="BH455" s="150"/>
    </row>
    <row r="456" spans="1:60" outlineLevel="2" x14ac:dyDescent="0.2">
      <c r="A456" s="157"/>
      <c r="B456" s="158"/>
      <c r="C456" s="253" t="s">
        <v>783</v>
      </c>
      <c r="D456" s="254"/>
      <c r="E456" s="254"/>
      <c r="F456" s="254"/>
      <c r="G456" s="254"/>
      <c r="H456" s="160"/>
      <c r="I456" s="160"/>
      <c r="J456" s="160"/>
      <c r="K456" s="160"/>
      <c r="L456" s="160"/>
      <c r="M456" s="160"/>
      <c r="N456" s="159"/>
      <c r="O456" s="159"/>
      <c r="P456" s="159"/>
      <c r="Q456" s="159"/>
      <c r="R456" s="160"/>
      <c r="S456" s="160"/>
      <c r="T456" s="160"/>
      <c r="U456" s="160"/>
      <c r="V456" s="160"/>
      <c r="W456" s="160"/>
      <c r="X456" s="160"/>
      <c r="Y456" s="160"/>
      <c r="Z456" s="150"/>
      <c r="AA456" s="150"/>
      <c r="AB456" s="150"/>
      <c r="AC456" s="150"/>
      <c r="AD456" s="150"/>
      <c r="AE456" s="150"/>
      <c r="AF456" s="150"/>
      <c r="AG456" s="150" t="s">
        <v>162</v>
      </c>
      <c r="AH456" s="150"/>
      <c r="AI456" s="150"/>
      <c r="AJ456" s="150"/>
      <c r="AK456" s="150"/>
      <c r="AL456" s="150"/>
      <c r="AM456" s="150"/>
      <c r="AN456" s="150"/>
      <c r="AO456" s="150"/>
      <c r="AP456" s="150"/>
      <c r="AQ456" s="150"/>
      <c r="AR456" s="150"/>
      <c r="AS456" s="150"/>
      <c r="AT456" s="150"/>
      <c r="AU456" s="150"/>
      <c r="AV456" s="150"/>
      <c r="AW456" s="150"/>
      <c r="AX456" s="150"/>
      <c r="AY456" s="150"/>
      <c r="AZ456" s="150"/>
      <c r="BA456" s="180" t="str">
        <f>C456</f>
        <v>NP1 - LED nouzové svítidlo s piktogramem, vč. nouz. modulu 1h., 2W, 150lm, 75lm/W, IP65, difuzor - opalizovaný polykarbonát, UV stabilní.</v>
      </c>
      <c r="BB456" s="150"/>
      <c r="BC456" s="150"/>
      <c r="BD456" s="150"/>
      <c r="BE456" s="150"/>
      <c r="BF456" s="150"/>
      <c r="BG456" s="150"/>
      <c r="BH456" s="150"/>
    </row>
    <row r="457" spans="1:60" outlineLevel="1" x14ac:dyDescent="0.2">
      <c r="A457" s="181">
        <v>249</v>
      </c>
      <c r="B457" s="182" t="s">
        <v>784</v>
      </c>
      <c r="C457" s="192" t="s">
        <v>785</v>
      </c>
      <c r="D457" s="183" t="s">
        <v>154</v>
      </c>
      <c r="E457" s="184">
        <v>1</v>
      </c>
      <c r="F457" s="185"/>
      <c r="G457" s="186">
        <f>ROUND(E457*F457,2)</f>
        <v>0</v>
      </c>
      <c r="H457" s="185"/>
      <c r="I457" s="186">
        <f>ROUND(E457*H457,2)</f>
        <v>0</v>
      </c>
      <c r="J457" s="185"/>
      <c r="K457" s="186">
        <f>ROUND(E457*J457,2)</f>
        <v>0</v>
      </c>
      <c r="L457" s="186">
        <v>15</v>
      </c>
      <c r="M457" s="186">
        <f>G457*(1+L457/100)</f>
        <v>0</v>
      </c>
      <c r="N457" s="184">
        <v>0</v>
      </c>
      <c r="O457" s="184">
        <f>ROUND(E457*N457,2)</f>
        <v>0</v>
      </c>
      <c r="P457" s="184">
        <v>0</v>
      </c>
      <c r="Q457" s="184">
        <f>ROUND(E457*P457,2)</f>
        <v>0</v>
      </c>
      <c r="R457" s="186"/>
      <c r="S457" s="186" t="s">
        <v>259</v>
      </c>
      <c r="T457" s="187" t="s">
        <v>226</v>
      </c>
      <c r="U457" s="160">
        <v>0</v>
      </c>
      <c r="V457" s="160">
        <f>ROUND(E457*U457,2)</f>
        <v>0</v>
      </c>
      <c r="W457" s="160"/>
      <c r="X457" s="160"/>
      <c r="Y457" s="160" t="s">
        <v>157</v>
      </c>
      <c r="Z457" s="150"/>
      <c r="AA457" s="150"/>
      <c r="AB457" s="150"/>
      <c r="AC457" s="150"/>
      <c r="AD457" s="150"/>
      <c r="AE457" s="150"/>
      <c r="AF457" s="150"/>
      <c r="AG457" s="150" t="s">
        <v>158</v>
      </c>
      <c r="AH457" s="150"/>
      <c r="AI457" s="150"/>
      <c r="AJ457" s="150"/>
      <c r="AK457" s="150"/>
      <c r="AL457" s="150"/>
      <c r="AM457" s="150"/>
      <c r="AN457" s="150"/>
      <c r="AO457" s="150"/>
      <c r="AP457" s="150"/>
      <c r="AQ457" s="150"/>
      <c r="AR457" s="150"/>
      <c r="AS457" s="150"/>
      <c r="AT457" s="150"/>
      <c r="AU457" s="150"/>
      <c r="AV457" s="150"/>
      <c r="AW457" s="150"/>
      <c r="AX457" s="150"/>
      <c r="AY457" s="150"/>
      <c r="AZ457" s="150"/>
      <c r="BA457" s="150"/>
      <c r="BB457" s="150"/>
      <c r="BC457" s="150"/>
      <c r="BD457" s="150"/>
      <c r="BE457" s="150"/>
      <c r="BF457" s="150"/>
      <c r="BG457" s="150"/>
      <c r="BH457" s="150"/>
    </row>
    <row r="458" spans="1:60" outlineLevel="1" x14ac:dyDescent="0.2">
      <c r="A458" s="173">
        <v>250</v>
      </c>
      <c r="B458" s="174" t="s">
        <v>786</v>
      </c>
      <c r="C458" s="189" t="s">
        <v>787</v>
      </c>
      <c r="D458" s="175" t="s">
        <v>154</v>
      </c>
      <c r="E458" s="176">
        <v>1</v>
      </c>
      <c r="F458" s="177"/>
      <c r="G458" s="178">
        <f>ROUND(E458*F458,2)</f>
        <v>0</v>
      </c>
      <c r="H458" s="177"/>
      <c r="I458" s="178">
        <f>ROUND(E458*H458,2)</f>
        <v>0</v>
      </c>
      <c r="J458" s="177"/>
      <c r="K458" s="178">
        <f>ROUND(E458*J458,2)</f>
        <v>0</v>
      </c>
      <c r="L458" s="178">
        <v>15</v>
      </c>
      <c r="M458" s="178">
        <f>G458*(1+L458/100)</f>
        <v>0</v>
      </c>
      <c r="N458" s="176">
        <v>0</v>
      </c>
      <c r="O458" s="176">
        <f>ROUND(E458*N458,2)</f>
        <v>0</v>
      </c>
      <c r="P458" s="176">
        <v>0</v>
      </c>
      <c r="Q458" s="176">
        <f>ROUND(E458*P458,2)</f>
        <v>0</v>
      </c>
      <c r="R458" s="178"/>
      <c r="S458" s="178" t="s">
        <v>259</v>
      </c>
      <c r="T458" s="179" t="s">
        <v>226</v>
      </c>
      <c r="U458" s="160">
        <v>0</v>
      </c>
      <c r="V458" s="160">
        <f>ROUND(E458*U458,2)</f>
        <v>0</v>
      </c>
      <c r="W458" s="160"/>
      <c r="X458" s="160"/>
      <c r="Y458" s="160" t="s">
        <v>157</v>
      </c>
      <c r="Z458" s="150"/>
      <c r="AA458" s="150"/>
      <c r="AB458" s="150"/>
      <c r="AC458" s="150"/>
      <c r="AD458" s="150"/>
      <c r="AE458" s="150"/>
      <c r="AF458" s="150"/>
      <c r="AG458" s="150" t="s">
        <v>158</v>
      </c>
      <c r="AH458" s="150"/>
      <c r="AI458" s="150"/>
      <c r="AJ458" s="150"/>
      <c r="AK458" s="150"/>
      <c r="AL458" s="150"/>
      <c r="AM458" s="150"/>
      <c r="AN458" s="150"/>
      <c r="AO458" s="150"/>
      <c r="AP458" s="150"/>
      <c r="AQ458" s="150"/>
      <c r="AR458" s="150"/>
      <c r="AS458" s="150"/>
      <c r="AT458" s="150"/>
      <c r="AU458" s="150"/>
      <c r="AV458" s="150"/>
      <c r="AW458" s="150"/>
      <c r="AX458" s="150"/>
      <c r="AY458" s="150"/>
      <c r="AZ458" s="150"/>
      <c r="BA458" s="150"/>
      <c r="BB458" s="150"/>
      <c r="BC458" s="150"/>
      <c r="BD458" s="150"/>
      <c r="BE458" s="150"/>
      <c r="BF458" s="150"/>
      <c r="BG458" s="150"/>
      <c r="BH458" s="150"/>
    </row>
    <row r="459" spans="1:60" outlineLevel="2" x14ac:dyDescent="0.2">
      <c r="A459" s="157"/>
      <c r="B459" s="158"/>
      <c r="C459" s="253" t="s">
        <v>788</v>
      </c>
      <c r="D459" s="254"/>
      <c r="E459" s="254"/>
      <c r="F459" s="254"/>
      <c r="G459" s="254"/>
      <c r="H459" s="160"/>
      <c r="I459" s="160"/>
      <c r="J459" s="160"/>
      <c r="K459" s="160"/>
      <c r="L459" s="160"/>
      <c r="M459" s="160"/>
      <c r="N459" s="159"/>
      <c r="O459" s="159"/>
      <c r="P459" s="159"/>
      <c r="Q459" s="159"/>
      <c r="R459" s="160"/>
      <c r="S459" s="160"/>
      <c r="T459" s="160"/>
      <c r="U459" s="160"/>
      <c r="V459" s="160"/>
      <c r="W459" s="160"/>
      <c r="X459" s="160"/>
      <c r="Y459" s="160"/>
      <c r="Z459" s="150"/>
      <c r="AA459" s="150"/>
      <c r="AB459" s="150"/>
      <c r="AC459" s="150"/>
      <c r="AD459" s="150"/>
      <c r="AE459" s="150"/>
      <c r="AF459" s="150"/>
      <c r="AG459" s="150" t="s">
        <v>162</v>
      </c>
      <c r="AH459" s="150"/>
      <c r="AI459" s="150"/>
      <c r="AJ459" s="150"/>
      <c r="AK459" s="150"/>
      <c r="AL459" s="150"/>
      <c r="AM459" s="150"/>
      <c r="AN459" s="150"/>
      <c r="AO459" s="150"/>
      <c r="AP459" s="150"/>
      <c r="AQ459" s="150"/>
      <c r="AR459" s="150"/>
      <c r="AS459" s="150"/>
      <c r="AT459" s="150"/>
      <c r="AU459" s="150"/>
      <c r="AV459" s="150"/>
      <c r="AW459" s="150"/>
      <c r="AX459" s="150"/>
      <c r="AY459" s="150"/>
      <c r="AZ459" s="150"/>
      <c r="BA459" s="150"/>
      <c r="BB459" s="150"/>
      <c r="BC459" s="150"/>
      <c r="BD459" s="150"/>
      <c r="BE459" s="150"/>
      <c r="BF459" s="150"/>
      <c r="BG459" s="150"/>
      <c r="BH459" s="150"/>
    </row>
    <row r="460" spans="1:60" outlineLevel="1" x14ac:dyDescent="0.2">
      <c r="A460" s="181">
        <v>251</v>
      </c>
      <c r="B460" s="182" t="s">
        <v>789</v>
      </c>
      <c r="C460" s="192" t="s">
        <v>790</v>
      </c>
      <c r="D460" s="183" t="s">
        <v>154</v>
      </c>
      <c r="E460" s="184">
        <v>5</v>
      </c>
      <c r="F460" s="185"/>
      <c r="G460" s="186">
        <f>ROUND(E460*F460,2)</f>
        <v>0</v>
      </c>
      <c r="H460" s="185"/>
      <c r="I460" s="186">
        <f>ROUND(E460*H460,2)</f>
        <v>0</v>
      </c>
      <c r="J460" s="185"/>
      <c r="K460" s="186">
        <f>ROUND(E460*J460,2)</f>
        <v>0</v>
      </c>
      <c r="L460" s="186">
        <v>15</v>
      </c>
      <c r="M460" s="186">
        <f>G460*(1+L460/100)</f>
        <v>0</v>
      </c>
      <c r="N460" s="184">
        <v>0</v>
      </c>
      <c r="O460" s="184">
        <f>ROUND(E460*N460,2)</f>
        <v>0</v>
      </c>
      <c r="P460" s="184">
        <v>0</v>
      </c>
      <c r="Q460" s="184">
        <f>ROUND(E460*P460,2)</f>
        <v>0</v>
      </c>
      <c r="R460" s="186"/>
      <c r="S460" s="186" t="s">
        <v>259</v>
      </c>
      <c r="T460" s="187" t="s">
        <v>226</v>
      </c>
      <c r="U460" s="160">
        <v>0</v>
      </c>
      <c r="V460" s="160">
        <f>ROUND(E460*U460,2)</f>
        <v>0</v>
      </c>
      <c r="W460" s="160"/>
      <c r="X460" s="160"/>
      <c r="Y460" s="160" t="s">
        <v>157</v>
      </c>
      <c r="Z460" s="150"/>
      <c r="AA460" s="150"/>
      <c r="AB460" s="150"/>
      <c r="AC460" s="150"/>
      <c r="AD460" s="150"/>
      <c r="AE460" s="150"/>
      <c r="AF460" s="150"/>
      <c r="AG460" s="150" t="s">
        <v>158</v>
      </c>
      <c r="AH460" s="150"/>
      <c r="AI460" s="150"/>
      <c r="AJ460" s="150"/>
      <c r="AK460" s="150"/>
      <c r="AL460" s="150"/>
      <c r="AM460" s="150"/>
      <c r="AN460" s="150"/>
      <c r="AO460" s="150"/>
      <c r="AP460" s="150"/>
      <c r="AQ460" s="150"/>
      <c r="AR460" s="150"/>
      <c r="AS460" s="150"/>
      <c r="AT460" s="150"/>
      <c r="AU460" s="150"/>
      <c r="AV460" s="150"/>
      <c r="AW460" s="150"/>
      <c r="AX460" s="150"/>
      <c r="AY460" s="150"/>
      <c r="AZ460" s="150"/>
      <c r="BA460" s="150"/>
      <c r="BB460" s="150"/>
      <c r="BC460" s="150"/>
      <c r="BD460" s="150"/>
      <c r="BE460" s="150"/>
      <c r="BF460" s="150"/>
      <c r="BG460" s="150"/>
      <c r="BH460" s="150"/>
    </row>
    <row r="461" spans="1:60" outlineLevel="1" x14ac:dyDescent="0.2">
      <c r="A461" s="173">
        <v>252</v>
      </c>
      <c r="B461" s="174" t="s">
        <v>791</v>
      </c>
      <c r="C461" s="189" t="s">
        <v>792</v>
      </c>
      <c r="D461" s="175" t="s">
        <v>154</v>
      </c>
      <c r="E461" s="176">
        <v>1</v>
      </c>
      <c r="F461" s="177"/>
      <c r="G461" s="178">
        <f>ROUND(E461*F461,2)</f>
        <v>0</v>
      </c>
      <c r="H461" s="177"/>
      <c r="I461" s="178">
        <f>ROUND(E461*H461,2)</f>
        <v>0</v>
      </c>
      <c r="J461" s="177"/>
      <c r="K461" s="178">
        <f>ROUND(E461*J461,2)</f>
        <v>0</v>
      </c>
      <c r="L461" s="178">
        <v>15</v>
      </c>
      <c r="M461" s="178">
        <f>G461*(1+L461/100)</f>
        <v>0</v>
      </c>
      <c r="N461" s="176">
        <v>0</v>
      </c>
      <c r="O461" s="176">
        <f>ROUND(E461*N461,2)</f>
        <v>0</v>
      </c>
      <c r="P461" s="176">
        <v>0</v>
      </c>
      <c r="Q461" s="176">
        <f>ROUND(E461*P461,2)</f>
        <v>0</v>
      </c>
      <c r="R461" s="178"/>
      <c r="S461" s="178" t="s">
        <v>259</v>
      </c>
      <c r="T461" s="179" t="s">
        <v>226</v>
      </c>
      <c r="U461" s="160">
        <v>0</v>
      </c>
      <c r="V461" s="160">
        <f>ROUND(E461*U461,2)</f>
        <v>0</v>
      </c>
      <c r="W461" s="160"/>
      <c r="X461" s="160"/>
      <c r="Y461" s="160" t="s">
        <v>157</v>
      </c>
      <c r="Z461" s="150"/>
      <c r="AA461" s="150"/>
      <c r="AB461" s="150"/>
      <c r="AC461" s="150"/>
      <c r="AD461" s="150"/>
      <c r="AE461" s="150"/>
      <c r="AF461" s="150"/>
      <c r="AG461" s="150" t="s">
        <v>158</v>
      </c>
      <c r="AH461" s="150"/>
      <c r="AI461" s="150"/>
      <c r="AJ461" s="150"/>
      <c r="AK461" s="150"/>
      <c r="AL461" s="150"/>
      <c r="AM461" s="150"/>
      <c r="AN461" s="150"/>
      <c r="AO461" s="150"/>
      <c r="AP461" s="150"/>
      <c r="AQ461" s="150"/>
      <c r="AR461" s="150"/>
      <c r="AS461" s="150"/>
      <c r="AT461" s="150"/>
      <c r="AU461" s="150"/>
      <c r="AV461" s="150"/>
      <c r="AW461" s="150"/>
      <c r="AX461" s="150"/>
      <c r="AY461" s="150"/>
      <c r="AZ461" s="150"/>
      <c r="BA461" s="150"/>
      <c r="BB461" s="150"/>
      <c r="BC461" s="150"/>
      <c r="BD461" s="150"/>
      <c r="BE461" s="150"/>
      <c r="BF461" s="150"/>
      <c r="BG461" s="150"/>
      <c r="BH461" s="150"/>
    </row>
    <row r="462" spans="1:60" ht="22.5" outlineLevel="2" x14ac:dyDescent="0.2">
      <c r="A462" s="157"/>
      <c r="B462" s="158"/>
      <c r="C462" s="253" t="s">
        <v>793</v>
      </c>
      <c r="D462" s="254"/>
      <c r="E462" s="254"/>
      <c r="F462" s="254"/>
      <c r="G462" s="254"/>
      <c r="H462" s="160"/>
      <c r="I462" s="160"/>
      <c r="J462" s="160"/>
      <c r="K462" s="160"/>
      <c r="L462" s="160"/>
      <c r="M462" s="160"/>
      <c r="N462" s="159"/>
      <c r="O462" s="159"/>
      <c r="P462" s="159"/>
      <c r="Q462" s="159"/>
      <c r="R462" s="160"/>
      <c r="S462" s="160"/>
      <c r="T462" s="160"/>
      <c r="U462" s="160"/>
      <c r="V462" s="160"/>
      <c r="W462" s="160"/>
      <c r="X462" s="160"/>
      <c r="Y462" s="160"/>
      <c r="Z462" s="150"/>
      <c r="AA462" s="150"/>
      <c r="AB462" s="150"/>
      <c r="AC462" s="150"/>
      <c r="AD462" s="150"/>
      <c r="AE462" s="150"/>
      <c r="AF462" s="150"/>
      <c r="AG462" s="150" t="s">
        <v>162</v>
      </c>
      <c r="AH462" s="150"/>
      <c r="AI462" s="150"/>
      <c r="AJ462" s="150"/>
      <c r="AK462" s="150"/>
      <c r="AL462" s="150"/>
      <c r="AM462" s="150"/>
      <c r="AN462" s="150"/>
      <c r="AO462" s="150"/>
      <c r="AP462" s="150"/>
      <c r="AQ462" s="150"/>
      <c r="AR462" s="150"/>
      <c r="AS462" s="150"/>
      <c r="AT462" s="150"/>
      <c r="AU462" s="150"/>
      <c r="AV462" s="150"/>
      <c r="AW462" s="150"/>
      <c r="AX462" s="150"/>
      <c r="AY462" s="150"/>
      <c r="AZ462" s="150"/>
      <c r="BA462" s="180" t="str">
        <f>C462</f>
        <v>Demontáž a následná montáž stávajícího komunikačního modulu pro dálkový přenos informací, odpojení a následné zapojení v rozvaděči silnoproudu, demontáž stávající kabeláže, vč. kabelové trasy.</v>
      </c>
      <c r="BB462" s="150"/>
      <c r="BC462" s="150"/>
      <c r="BD462" s="150"/>
      <c r="BE462" s="150"/>
      <c r="BF462" s="150"/>
      <c r="BG462" s="150"/>
      <c r="BH462" s="150"/>
    </row>
    <row r="463" spans="1:60" outlineLevel="1" x14ac:dyDescent="0.2">
      <c r="A463" s="173">
        <v>253</v>
      </c>
      <c r="B463" s="174" t="s">
        <v>794</v>
      </c>
      <c r="C463" s="189" t="s">
        <v>795</v>
      </c>
      <c r="D463" s="175" t="s">
        <v>154</v>
      </c>
      <c r="E463" s="176">
        <v>1</v>
      </c>
      <c r="F463" s="177"/>
      <c r="G463" s="178">
        <f>ROUND(E463*F463,2)</f>
        <v>0</v>
      </c>
      <c r="H463" s="177"/>
      <c r="I463" s="178">
        <f>ROUND(E463*H463,2)</f>
        <v>0</v>
      </c>
      <c r="J463" s="177"/>
      <c r="K463" s="178">
        <f>ROUND(E463*J463,2)</f>
        <v>0</v>
      </c>
      <c r="L463" s="178">
        <v>15</v>
      </c>
      <c r="M463" s="178">
        <f>G463*(1+L463/100)</f>
        <v>0</v>
      </c>
      <c r="N463" s="176">
        <v>0</v>
      </c>
      <c r="O463" s="176">
        <f>ROUND(E463*N463,2)</f>
        <v>0</v>
      </c>
      <c r="P463" s="176">
        <v>0</v>
      </c>
      <c r="Q463" s="176">
        <f>ROUND(E463*P463,2)</f>
        <v>0</v>
      </c>
      <c r="R463" s="178"/>
      <c r="S463" s="178" t="s">
        <v>259</v>
      </c>
      <c r="T463" s="179" t="s">
        <v>226</v>
      </c>
      <c r="U463" s="160">
        <v>0</v>
      </c>
      <c r="V463" s="160">
        <f>ROUND(E463*U463,2)</f>
        <v>0</v>
      </c>
      <c r="W463" s="160"/>
      <c r="X463" s="160"/>
      <c r="Y463" s="160" t="s">
        <v>157</v>
      </c>
      <c r="Z463" s="150"/>
      <c r="AA463" s="150"/>
      <c r="AB463" s="150"/>
      <c r="AC463" s="150"/>
      <c r="AD463" s="150"/>
      <c r="AE463" s="150"/>
      <c r="AF463" s="150"/>
      <c r="AG463" s="150" t="s">
        <v>158</v>
      </c>
      <c r="AH463" s="150"/>
      <c r="AI463" s="150"/>
      <c r="AJ463" s="150"/>
      <c r="AK463" s="150"/>
      <c r="AL463" s="150"/>
      <c r="AM463" s="150"/>
      <c r="AN463" s="150"/>
      <c r="AO463" s="150"/>
      <c r="AP463" s="150"/>
      <c r="AQ463" s="150"/>
      <c r="AR463" s="150"/>
      <c r="AS463" s="150"/>
      <c r="AT463" s="150"/>
      <c r="AU463" s="150"/>
      <c r="AV463" s="150"/>
      <c r="AW463" s="150"/>
      <c r="AX463" s="150"/>
      <c r="AY463" s="150"/>
      <c r="AZ463" s="150"/>
      <c r="BA463" s="150"/>
      <c r="BB463" s="150"/>
      <c r="BC463" s="150"/>
      <c r="BD463" s="150"/>
      <c r="BE463" s="150"/>
      <c r="BF463" s="150"/>
      <c r="BG463" s="150"/>
      <c r="BH463" s="150"/>
    </row>
    <row r="464" spans="1:60" ht="22.5" outlineLevel="2" x14ac:dyDescent="0.2">
      <c r="A464" s="157"/>
      <c r="B464" s="158"/>
      <c r="C464" s="253" t="s">
        <v>796</v>
      </c>
      <c r="D464" s="254"/>
      <c r="E464" s="254"/>
      <c r="F464" s="254"/>
      <c r="G464" s="254"/>
      <c r="H464" s="160"/>
      <c r="I464" s="160"/>
      <c r="J464" s="160"/>
      <c r="K464" s="160"/>
      <c r="L464" s="160"/>
      <c r="M464" s="160"/>
      <c r="N464" s="159"/>
      <c r="O464" s="159"/>
      <c r="P464" s="159"/>
      <c r="Q464" s="159"/>
      <c r="R464" s="160"/>
      <c r="S464" s="160"/>
      <c r="T464" s="160"/>
      <c r="U464" s="160"/>
      <c r="V464" s="160"/>
      <c r="W464" s="160"/>
      <c r="X464" s="160"/>
      <c r="Y464" s="160"/>
      <c r="Z464" s="150"/>
      <c r="AA464" s="150"/>
      <c r="AB464" s="150"/>
      <c r="AC464" s="150"/>
      <c r="AD464" s="150"/>
      <c r="AE464" s="150"/>
      <c r="AF464" s="150"/>
      <c r="AG464" s="150" t="s">
        <v>162</v>
      </c>
      <c r="AH464" s="150"/>
      <c r="AI464" s="150"/>
      <c r="AJ464" s="150"/>
      <c r="AK464" s="150"/>
      <c r="AL464" s="150"/>
      <c r="AM464" s="150"/>
      <c r="AN464" s="150"/>
      <c r="AO464" s="150"/>
      <c r="AP464" s="150"/>
      <c r="AQ464" s="150"/>
      <c r="AR464" s="150"/>
      <c r="AS464" s="150"/>
      <c r="AT464" s="150"/>
      <c r="AU464" s="150"/>
      <c r="AV464" s="150"/>
      <c r="AW464" s="150"/>
      <c r="AX464" s="150"/>
      <c r="AY464" s="150"/>
      <c r="AZ464" s="150"/>
      <c r="BA464" s="180" t="str">
        <f>C464</f>
        <v>Demontáž a následná montáž stávajícího čidla havarijní teploty, odpojení a následné zapojení v rozvaděči silnoproudu, demontáž stávající kabeláže, vč. kabelové trasy.</v>
      </c>
      <c r="BB464" s="150"/>
      <c r="BC464" s="150"/>
      <c r="BD464" s="150"/>
      <c r="BE464" s="150"/>
      <c r="BF464" s="150"/>
      <c r="BG464" s="150"/>
      <c r="BH464" s="150"/>
    </row>
    <row r="465" spans="1:60" outlineLevel="1" x14ac:dyDescent="0.2">
      <c r="A465" s="173">
        <v>254</v>
      </c>
      <c r="B465" s="174" t="s">
        <v>797</v>
      </c>
      <c r="C465" s="189" t="s">
        <v>798</v>
      </c>
      <c r="D465" s="175" t="s">
        <v>154</v>
      </c>
      <c r="E465" s="176">
        <v>1</v>
      </c>
      <c r="F465" s="177"/>
      <c r="G465" s="178">
        <f>ROUND(E465*F465,2)</f>
        <v>0</v>
      </c>
      <c r="H465" s="177"/>
      <c r="I465" s="178">
        <f>ROUND(E465*H465,2)</f>
        <v>0</v>
      </c>
      <c r="J465" s="177"/>
      <c r="K465" s="178">
        <f>ROUND(E465*J465,2)</f>
        <v>0</v>
      </c>
      <c r="L465" s="178">
        <v>15</v>
      </c>
      <c r="M465" s="178">
        <f>G465*(1+L465/100)</f>
        <v>0</v>
      </c>
      <c r="N465" s="176">
        <v>0</v>
      </c>
      <c r="O465" s="176">
        <f>ROUND(E465*N465,2)</f>
        <v>0</v>
      </c>
      <c r="P465" s="176">
        <v>0</v>
      </c>
      <c r="Q465" s="176">
        <f>ROUND(E465*P465,2)</f>
        <v>0</v>
      </c>
      <c r="R465" s="178"/>
      <c r="S465" s="178" t="s">
        <v>259</v>
      </c>
      <c r="T465" s="179" t="s">
        <v>226</v>
      </c>
      <c r="U465" s="160">
        <v>0</v>
      </c>
      <c r="V465" s="160">
        <f>ROUND(E465*U465,2)</f>
        <v>0</v>
      </c>
      <c r="W465" s="160"/>
      <c r="X465" s="160"/>
      <c r="Y465" s="160" t="s">
        <v>157</v>
      </c>
      <c r="Z465" s="150"/>
      <c r="AA465" s="150"/>
      <c r="AB465" s="150"/>
      <c r="AC465" s="150"/>
      <c r="AD465" s="150"/>
      <c r="AE465" s="150"/>
      <c r="AF465" s="150"/>
      <c r="AG465" s="150" t="s">
        <v>158</v>
      </c>
      <c r="AH465" s="150"/>
      <c r="AI465" s="150"/>
      <c r="AJ465" s="150"/>
      <c r="AK465" s="150"/>
      <c r="AL465" s="150"/>
      <c r="AM465" s="150"/>
      <c r="AN465" s="150"/>
      <c r="AO465" s="150"/>
      <c r="AP465" s="150"/>
      <c r="AQ465" s="150"/>
      <c r="AR465" s="150"/>
      <c r="AS465" s="150"/>
      <c r="AT465" s="150"/>
      <c r="AU465" s="150"/>
      <c r="AV465" s="150"/>
      <c r="AW465" s="150"/>
      <c r="AX465" s="150"/>
      <c r="AY465" s="150"/>
      <c r="AZ465" s="150"/>
      <c r="BA465" s="150"/>
      <c r="BB465" s="150"/>
      <c r="BC465" s="150"/>
      <c r="BD465" s="150"/>
      <c r="BE465" s="150"/>
      <c r="BF465" s="150"/>
      <c r="BG465" s="150"/>
      <c r="BH465" s="150"/>
    </row>
    <row r="466" spans="1:60" ht="22.5" outlineLevel="2" x14ac:dyDescent="0.2">
      <c r="A466" s="157"/>
      <c r="B466" s="158"/>
      <c r="C466" s="253" t="s">
        <v>799</v>
      </c>
      <c r="D466" s="254"/>
      <c r="E466" s="254"/>
      <c r="F466" s="254"/>
      <c r="G466" s="254"/>
      <c r="H466" s="160"/>
      <c r="I466" s="160"/>
      <c r="J466" s="160"/>
      <c r="K466" s="160"/>
      <c r="L466" s="160"/>
      <c r="M466" s="160"/>
      <c r="N466" s="159"/>
      <c r="O466" s="159"/>
      <c r="P466" s="159"/>
      <c r="Q466" s="159"/>
      <c r="R466" s="160"/>
      <c r="S466" s="160"/>
      <c r="T466" s="160"/>
      <c r="U466" s="160"/>
      <c r="V466" s="160"/>
      <c r="W466" s="160"/>
      <c r="X466" s="160"/>
      <c r="Y466" s="160"/>
      <c r="Z466" s="150"/>
      <c r="AA466" s="150"/>
      <c r="AB466" s="150"/>
      <c r="AC466" s="150"/>
      <c r="AD466" s="150"/>
      <c r="AE466" s="150"/>
      <c r="AF466" s="150"/>
      <c r="AG466" s="150" t="s">
        <v>162</v>
      </c>
      <c r="AH466" s="150"/>
      <c r="AI466" s="150"/>
      <c r="AJ466" s="150"/>
      <c r="AK466" s="150"/>
      <c r="AL466" s="150"/>
      <c r="AM466" s="150"/>
      <c r="AN466" s="150"/>
      <c r="AO466" s="150"/>
      <c r="AP466" s="150"/>
      <c r="AQ466" s="150"/>
      <c r="AR466" s="150"/>
      <c r="AS466" s="150"/>
      <c r="AT466" s="150"/>
      <c r="AU466" s="150"/>
      <c r="AV466" s="150"/>
      <c r="AW466" s="150"/>
      <c r="AX466" s="150"/>
      <c r="AY466" s="150"/>
      <c r="AZ466" s="150"/>
      <c r="BA466" s="180" t="str">
        <f>C466</f>
        <v>Demontáž a následná montáž stávajícího čidla úniku plynu, odpojení a následné zapojení v rozvaděči silnoproudu, demontáž stávající kabeláže, vč. kabelové trasy.</v>
      </c>
      <c r="BB466" s="150"/>
      <c r="BC466" s="150"/>
      <c r="BD466" s="150"/>
      <c r="BE466" s="150"/>
      <c r="BF466" s="150"/>
      <c r="BG466" s="150"/>
      <c r="BH466" s="150"/>
    </row>
    <row r="467" spans="1:60" outlineLevel="1" x14ac:dyDescent="0.2">
      <c r="A467" s="173">
        <v>255</v>
      </c>
      <c r="B467" s="174" t="s">
        <v>800</v>
      </c>
      <c r="C467" s="189" t="s">
        <v>801</v>
      </c>
      <c r="D467" s="175" t="s">
        <v>154</v>
      </c>
      <c r="E467" s="176">
        <v>1</v>
      </c>
      <c r="F467" s="177"/>
      <c r="G467" s="178">
        <f>ROUND(E467*F467,2)</f>
        <v>0</v>
      </c>
      <c r="H467" s="177"/>
      <c r="I467" s="178">
        <f>ROUND(E467*H467,2)</f>
        <v>0</v>
      </c>
      <c r="J467" s="177"/>
      <c r="K467" s="178">
        <f>ROUND(E467*J467,2)</f>
        <v>0</v>
      </c>
      <c r="L467" s="178">
        <v>15</v>
      </c>
      <c r="M467" s="178">
        <f>G467*(1+L467/100)</f>
        <v>0</v>
      </c>
      <c r="N467" s="176">
        <v>0</v>
      </c>
      <c r="O467" s="176">
        <f>ROUND(E467*N467,2)</f>
        <v>0</v>
      </c>
      <c r="P467" s="176">
        <v>0</v>
      </c>
      <c r="Q467" s="176">
        <f>ROUND(E467*P467,2)</f>
        <v>0</v>
      </c>
      <c r="R467" s="178"/>
      <c r="S467" s="178" t="s">
        <v>259</v>
      </c>
      <c r="T467" s="179" t="s">
        <v>226</v>
      </c>
      <c r="U467" s="160">
        <v>0</v>
      </c>
      <c r="V467" s="160">
        <f>ROUND(E467*U467,2)</f>
        <v>0</v>
      </c>
      <c r="W467" s="160"/>
      <c r="X467" s="160"/>
      <c r="Y467" s="160" t="s">
        <v>157</v>
      </c>
      <c r="Z467" s="150"/>
      <c r="AA467" s="150"/>
      <c r="AB467" s="150"/>
      <c r="AC467" s="150"/>
      <c r="AD467" s="150"/>
      <c r="AE467" s="150"/>
      <c r="AF467" s="150"/>
      <c r="AG467" s="150" t="s">
        <v>158</v>
      </c>
      <c r="AH467" s="150"/>
      <c r="AI467" s="150"/>
      <c r="AJ467" s="150"/>
      <c r="AK467" s="150"/>
      <c r="AL467" s="150"/>
      <c r="AM467" s="150"/>
      <c r="AN467" s="150"/>
      <c r="AO467" s="150"/>
      <c r="AP467" s="150"/>
      <c r="AQ467" s="150"/>
      <c r="AR467" s="150"/>
      <c r="AS467" s="150"/>
      <c r="AT467" s="150"/>
      <c r="AU467" s="150"/>
      <c r="AV467" s="150"/>
      <c r="AW467" s="150"/>
      <c r="AX467" s="150"/>
      <c r="AY467" s="150"/>
      <c r="AZ467" s="150"/>
      <c r="BA467" s="150"/>
      <c r="BB467" s="150"/>
      <c r="BC467" s="150"/>
      <c r="BD467" s="150"/>
      <c r="BE467" s="150"/>
      <c r="BF467" s="150"/>
      <c r="BG467" s="150"/>
      <c r="BH467" s="150"/>
    </row>
    <row r="468" spans="1:60" ht="22.5" outlineLevel="2" x14ac:dyDescent="0.2">
      <c r="A468" s="157"/>
      <c r="B468" s="158"/>
      <c r="C468" s="253" t="s">
        <v>802</v>
      </c>
      <c r="D468" s="254"/>
      <c r="E468" s="254"/>
      <c r="F468" s="254"/>
      <c r="G468" s="254"/>
      <c r="H468" s="160"/>
      <c r="I468" s="160"/>
      <c r="J468" s="160"/>
      <c r="K468" s="160"/>
      <c r="L468" s="160"/>
      <c r="M468" s="160"/>
      <c r="N468" s="159"/>
      <c r="O468" s="159"/>
      <c r="P468" s="159"/>
      <c r="Q468" s="159"/>
      <c r="R468" s="160"/>
      <c r="S468" s="160"/>
      <c r="T468" s="160"/>
      <c r="U468" s="160"/>
      <c r="V468" s="160"/>
      <c r="W468" s="160"/>
      <c r="X468" s="160"/>
      <c r="Y468" s="160"/>
      <c r="Z468" s="150"/>
      <c r="AA468" s="150"/>
      <c r="AB468" s="150"/>
      <c r="AC468" s="150"/>
      <c r="AD468" s="150"/>
      <c r="AE468" s="150"/>
      <c r="AF468" s="150"/>
      <c r="AG468" s="150" t="s">
        <v>162</v>
      </c>
      <c r="AH468" s="150"/>
      <c r="AI468" s="150"/>
      <c r="AJ468" s="150"/>
      <c r="AK468" s="150"/>
      <c r="AL468" s="150"/>
      <c r="AM468" s="150"/>
      <c r="AN468" s="150"/>
      <c r="AO468" s="150"/>
      <c r="AP468" s="150"/>
      <c r="AQ468" s="150"/>
      <c r="AR468" s="150"/>
      <c r="AS468" s="150"/>
      <c r="AT468" s="150"/>
      <c r="AU468" s="150"/>
      <c r="AV468" s="150"/>
      <c r="AW468" s="150"/>
      <c r="AX468" s="150"/>
      <c r="AY468" s="150"/>
      <c r="AZ468" s="150"/>
      <c r="BA468" s="180" t="str">
        <f>C468</f>
        <v>Demontáž a následná montáž stávajícího čidla zaplavení, odpojení a následné zapojení v rozvaděči silnoproudu, demontáž stávající kabeláže, vč. kabelové trasy.</v>
      </c>
      <c r="BB468" s="150"/>
      <c r="BC468" s="150"/>
      <c r="BD468" s="150"/>
      <c r="BE468" s="150"/>
      <c r="BF468" s="150"/>
      <c r="BG468" s="150"/>
      <c r="BH468" s="150"/>
    </row>
    <row r="469" spans="1:60" ht="22.5" outlineLevel="1" x14ac:dyDescent="0.2">
      <c r="A469" s="181">
        <v>256</v>
      </c>
      <c r="B469" s="182" t="s">
        <v>803</v>
      </c>
      <c r="C469" s="192" t="s">
        <v>804</v>
      </c>
      <c r="D469" s="183" t="s">
        <v>154</v>
      </c>
      <c r="E469" s="184">
        <v>3</v>
      </c>
      <c r="F469" s="185"/>
      <c r="G469" s="186">
        <f>ROUND(E469*F469,2)</f>
        <v>0</v>
      </c>
      <c r="H469" s="185"/>
      <c r="I469" s="186">
        <f>ROUND(E469*H469,2)</f>
        <v>0</v>
      </c>
      <c r="J469" s="185"/>
      <c r="K469" s="186">
        <f>ROUND(E469*J469,2)</f>
        <v>0</v>
      </c>
      <c r="L469" s="186">
        <v>15</v>
      </c>
      <c r="M469" s="186">
        <f>G469*(1+L469/100)</f>
        <v>0</v>
      </c>
      <c r="N469" s="184">
        <v>0</v>
      </c>
      <c r="O469" s="184">
        <f>ROUND(E469*N469,2)</f>
        <v>0</v>
      </c>
      <c r="P469" s="184">
        <v>0</v>
      </c>
      <c r="Q469" s="184">
        <f>ROUND(E469*P469,2)</f>
        <v>0</v>
      </c>
      <c r="R469" s="186"/>
      <c r="S469" s="186" t="s">
        <v>259</v>
      </c>
      <c r="T469" s="187" t="s">
        <v>226</v>
      </c>
      <c r="U469" s="160">
        <v>0</v>
      </c>
      <c r="V469" s="160">
        <f>ROUND(E469*U469,2)</f>
        <v>0</v>
      </c>
      <c r="W469" s="160"/>
      <c r="X469" s="160"/>
      <c r="Y469" s="160" t="s">
        <v>157</v>
      </c>
      <c r="Z469" s="150"/>
      <c r="AA469" s="150"/>
      <c r="AB469" s="150"/>
      <c r="AC469" s="150"/>
      <c r="AD469" s="150"/>
      <c r="AE469" s="150"/>
      <c r="AF469" s="150"/>
      <c r="AG469" s="150" t="s">
        <v>158</v>
      </c>
      <c r="AH469" s="150"/>
      <c r="AI469" s="150"/>
      <c r="AJ469" s="150"/>
      <c r="AK469" s="150"/>
      <c r="AL469" s="150"/>
      <c r="AM469" s="150"/>
      <c r="AN469" s="150"/>
      <c r="AO469" s="150"/>
      <c r="AP469" s="150"/>
      <c r="AQ469" s="150"/>
      <c r="AR469" s="150"/>
      <c r="AS469" s="150"/>
      <c r="AT469" s="150"/>
      <c r="AU469" s="150"/>
      <c r="AV469" s="150"/>
      <c r="AW469" s="150"/>
      <c r="AX469" s="150"/>
      <c r="AY469" s="150"/>
      <c r="AZ469" s="150"/>
      <c r="BA469" s="150"/>
      <c r="BB469" s="150"/>
      <c r="BC469" s="150"/>
      <c r="BD469" s="150"/>
      <c r="BE469" s="150"/>
      <c r="BF469" s="150"/>
      <c r="BG469" s="150"/>
      <c r="BH469" s="150"/>
    </row>
    <row r="470" spans="1:60" outlineLevel="1" x14ac:dyDescent="0.2">
      <c r="A470" s="173">
        <v>257</v>
      </c>
      <c r="B470" s="174" t="s">
        <v>805</v>
      </c>
      <c r="C470" s="189" t="s">
        <v>806</v>
      </c>
      <c r="D470" s="175" t="s">
        <v>192</v>
      </c>
      <c r="E470" s="176">
        <v>50</v>
      </c>
      <c r="F470" s="177"/>
      <c r="G470" s="178">
        <f>ROUND(E470*F470,2)</f>
        <v>0</v>
      </c>
      <c r="H470" s="177"/>
      <c r="I470" s="178">
        <f>ROUND(E470*H470,2)</f>
        <v>0</v>
      </c>
      <c r="J470" s="177"/>
      <c r="K470" s="178">
        <f>ROUND(E470*J470,2)</f>
        <v>0</v>
      </c>
      <c r="L470" s="178">
        <v>15</v>
      </c>
      <c r="M470" s="178">
        <f>G470*(1+L470/100)</f>
        <v>0</v>
      </c>
      <c r="N470" s="176">
        <v>0</v>
      </c>
      <c r="O470" s="176">
        <f>ROUND(E470*N470,2)</f>
        <v>0</v>
      </c>
      <c r="P470" s="176">
        <v>0</v>
      </c>
      <c r="Q470" s="176">
        <f>ROUND(E470*P470,2)</f>
        <v>0</v>
      </c>
      <c r="R470" s="178"/>
      <c r="S470" s="178" t="s">
        <v>259</v>
      </c>
      <c r="T470" s="179" t="s">
        <v>226</v>
      </c>
      <c r="U470" s="160">
        <v>0</v>
      </c>
      <c r="V470" s="160">
        <f>ROUND(E470*U470,2)</f>
        <v>0</v>
      </c>
      <c r="W470" s="160"/>
      <c r="X470" s="160"/>
      <c r="Y470" s="160" t="s">
        <v>157</v>
      </c>
      <c r="Z470" s="150"/>
      <c r="AA470" s="150"/>
      <c r="AB470" s="150"/>
      <c r="AC470" s="150"/>
      <c r="AD470" s="150"/>
      <c r="AE470" s="150"/>
      <c r="AF470" s="150"/>
      <c r="AG470" s="150" t="s">
        <v>158</v>
      </c>
      <c r="AH470" s="150"/>
      <c r="AI470" s="150"/>
      <c r="AJ470" s="150"/>
      <c r="AK470" s="150"/>
      <c r="AL470" s="150"/>
      <c r="AM470" s="150"/>
      <c r="AN470" s="150"/>
      <c r="AO470" s="150"/>
      <c r="AP470" s="150"/>
      <c r="AQ470" s="150"/>
      <c r="AR470" s="150"/>
      <c r="AS470" s="150"/>
      <c r="AT470" s="150"/>
      <c r="AU470" s="150"/>
      <c r="AV470" s="150"/>
      <c r="AW470" s="150"/>
      <c r="AX470" s="150"/>
      <c r="AY470" s="150"/>
      <c r="AZ470" s="150"/>
      <c r="BA470" s="150"/>
      <c r="BB470" s="150"/>
      <c r="BC470" s="150"/>
      <c r="BD470" s="150"/>
      <c r="BE470" s="150"/>
      <c r="BF470" s="150"/>
      <c r="BG470" s="150"/>
      <c r="BH470" s="150"/>
    </row>
    <row r="471" spans="1:60" outlineLevel="2" x14ac:dyDescent="0.2">
      <c r="A471" s="157"/>
      <c r="B471" s="158"/>
      <c r="C471" s="253" t="s">
        <v>807</v>
      </c>
      <c r="D471" s="254"/>
      <c r="E471" s="254"/>
      <c r="F471" s="254"/>
      <c r="G471" s="254"/>
      <c r="H471" s="160"/>
      <c r="I471" s="160"/>
      <c r="J471" s="160"/>
      <c r="K471" s="160"/>
      <c r="L471" s="160"/>
      <c r="M471" s="160"/>
      <c r="N471" s="159"/>
      <c r="O471" s="159"/>
      <c r="P471" s="159"/>
      <c r="Q471" s="159"/>
      <c r="R471" s="160"/>
      <c r="S471" s="160"/>
      <c r="T471" s="160"/>
      <c r="U471" s="160"/>
      <c r="V471" s="160"/>
      <c r="W471" s="160"/>
      <c r="X471" s="160"/>
      <c r="Y471" s="160"/>
      <c r="Z471" s="150"/>
      <c r="AA471" s="150"/>
      <c r="AB471" s="150"/>
      <c r="AC471" s="150"/>
      <c r="AD471" s="150"/>
      <c r="AE471" s="150"/>
      <c r="AF471" s="150"/>
      <c r="AG471" s="150" t="s">
        <v>162</v>
      </c>
      <c r="AH471" s="150"/>
      <c r="AI471" s="150"/>
      <c r="AJ471" s="150"/>
      <c r="AK471" s="150"/>
      <c r="AL471" s="150"/>
      <c r="AM471" s="150"/>
      <c r="AN471" s="150"/>
      <c r="AO471" s="150"/>
      <c r="AP471" s="150"/>
      <c r="AQ471" s="150"/>
      <c r="AR471" s="150"/>
      <c r="AS471" s="150"/>
      <c r="AT471" s="150"/>
      <c r="AU471" s="150"/>
      <c r="AV471" s="150"/>
      <c r="AW471" s="150"/>
      <c r="AX471" s="150"/>
      <c r="AY471" s="150"/>
      <c r="AZ471" s="150"/>
      <c r="BA471" s="180" t="str">
        <f>C471</f>
        <v>Trubka tuhá, PVC, D=20 mm, vč. spojek, příchytek, kolen, kotvícího materiálu. Střední mechanické namáhání.</v>
      </c>
      <c r="BB471" s="150"/>
      <c r="BC471" s="150"/>
      <c r="BD471" s="150"/>
      <c r="BE471" s="150"/>
      <c r="BF471" s="150"/>
      <c r="BG471" s="150"/>
      <c r="BH471" s="150"/>
    </row>
    <row r="472" spans="1:60" outlineLevel="1" x14ac:dyDescent="0.2">
      <c r="A472" s="181">
        <v>258</v>
      </c>
      <c r="B472" s="182" t="s">
        <v>808</v>
      </c>
      <c r="C472" s="192" t="s">
        <v>809</v>
      </c>
      <c r="D472" s="183" t="s">
        <v>192</v>
      </c>
      <c r="E472" s="184">
        <v>10</v>
      </c>
      <c r="F472" s="185"/>
      <c r="G472" s="186">
        <f>ROUND(E472*F472,2)</f>
        <v>0</v>
      </c>
      <c r="H472" s="185"/>
      <c r="I472" s="186">
        <f>ROUND(E472*H472,2)</f>
        <v>0</v>
      </c>
      <c r="J472" s="185"/>
      <c r="K472" s="186">
        <f>ROUND(E472*J472,2)</f>
        <v>0</v>
      </c>
      <c r="L472" s="186">
        <v>15</v>
      </c>
      <c r="M472" s="186">
        <f>G472*(1+L472/100)</f>
        <v>0</v>
      </c>
      <c r="N472" s="184">
        <v>0</v>
      </c>
      <c r="O472" s="184">
        <f>ROUND(E472*N472,2)</f>
        <v>0</v>
      </c>
      <c r="P472" s="184">
        <v>0</v>
      </c>
      <c r="Q472" s="184">
        <f>ROUND(E472*P472,2)</f>
        <v>0</v>
      </c>
      <c r="R472" s="186"/>
      <c r="S472" s="186" t="s">
        <v>259</v>
      </c>
      <c r="T472" s="187" t="s">
        <v>226</v>
      </c>
      <c r="U472" s="160">
        <v>0</v>
      </c>
      <c r="V472" s="160">
        <f>ROUND(E472*U472,2)</f>
        <v>0</v>
      </c>
      <c r="W472" s="160"/>
      <c r="X472" s="160"/>
      <c r="Y472" s="160" t="s">
        <v>157</v>
      </c>
      <c r="Z472" s="150"/>
      <c r="AA472" s="150"/>
      <c r="AB472" s="150"/>
      <c r="AC472" s="150"/>
      <c r="AD472" s="150"/>
      <c r="AE472" s="150"/>
      <c r="AF472" s="150"/>
      <c r="AG472" s="150" t="s">
        <v>158</v>
      </c>
      <c r="AH472" s="150"/>
      <c r="AI472" s="150"/>
      <c r="AJ472" s="150"/>
      <c r="AK472" s="150"/>
      <c r="AL472" s="150"/>
      <c r="AM472" s="150"/>
      <c r="AN472" s="150"/>
      <c r="AO472" s="150"/>
      <c r="AP472" s="150"/>
      <c r="AQ472" s="150"/>
      <c r="AR472" s="150"/>
      <c r="AS472" s="150"/>
      <c r="AT472" s="150"/>
      <c r="AU472" s="150"/>
      <c r="AV472" s="150"/>
      <c r="AW472" s="150"/>
      <c r="AX472" s="150"/>
      <c r="AY472" s="150"/>
      <c r="AZ472" s="150"/>
      <c r="BA472" s="150"/>
      <c r="BB472" s="150"/>
      <c r="BC472" s="150"/>
      <c r="BD472" s="150"/>
      <c r="BE472" s="150"/>
      <c r="BF472" s="150"/>
      <c r="BG472" s="150"/>
      <c r="BH472" s="150"/>
    </row>
    <row r="473" spans="1:60" outlineLevel="1" x14ac:dyDescent="0.2">
      <c r="A473" s="173">
        <v>259</v>
      </c>
      <c r="B473" s="174" t="s">
        <v>810</v>
      </c>
      <c r="C473" s="189" t="s">
        <v>811</v>
      </c>
      <c r="D473" s="175" t="s">
        <v>192</v>
      </c>
      <c r="E473" s="176">
        <v>10</v>
      </c>
      <c r="F473" s="177"/>
      <c r="G473" s="178">
        <f>ROUND(E473*F473,2)</f>
        <v>0</v>
      </c>
      <c r="H473" s="177"/>
      <c r="I473" s="178">
        <f>ROUND(E473*H473,2)</f>
        <v>0</v>
      </c>
      <c r="J473" s="177"/>
      <c r="K473" s="178">
        <f>ROUND(E473*J473,2)</f>
        <v>0</v>
      </c>
      <c r="L473" s="178">
        <v>15</v>
      </c>
      <c r="M473" s="178">
        <f>G473*(1+L473/100)</f>
        <v>0</v>
      </c>
      <c r="N473" s="176">
        <v>0</v>
      </c>
      <c r="O473" s="176">
        <f>ROUND(E473*N473,2)</f>
        <v>0</v>
      </c>
      <c r="P473" s="176">
        <v>0</v>
      </c>
      <c r="Q473" s="176">
        <f>ROUND(E473*P473,2)</f>
        <v>0</v>
      </c>
      <c r="R473" s="178"/>
      <c r="S473" s="178" t="s">
        <v>259</v>
      </c>
      <c r="T473" s="179" t="s">
        <v>226</v>
      </c>
      <c r="U473" s="160">
        <v>0</v>
      </c>
      <c r="V473" s="160">
        <f>ROUND(E473*U473,2)</f>
        <v>0</v>
      </c>
      <c r="W473" s="160"/>
      <c r="X473" s="160"/>
      <c r="Y473" s="160" t="s">
        <v>157</v>
      </c>
      <c r="Z473" s="150"/>
      <c r="AA473" s="150"/>
      <c r="AB473" s="150"/>
      <c r="AC473" s="150"/>
      <c r="AD473" s="150"/>
      <c r="AE473" s="150"/>
      <c r="AF473" s="150"/>
      <c r="AG473" s="150" t="s">
        <v>158</v>
      </c>
      <c r="AH473" s="150"/>
      <c r="AI473" s="150"/>
      <c r="AJ473" s="150"/>
      <c r="AK473" s="150"/>
      <c r="AL473" s="150"/>
      <c r="AM473" s="150"/>
      <c r="AN473" s="150"/>
      <c r="AO473" s="150"/>
      <c r="AP473" s="150"/>
      <c r="AQ473" s="150"/>
      <c r="AR473" s="150"/>
      <c r="AS473" s="150"/>
      <c r="AT473" s="150"/>
      <c r="AU473" s="150"/>
      <c r="AV473" s="150"/>
      <c r="AW473" s="150"/>
      <c r="AX473" s="150"/>
      <c r="AY473" s="150"/>
      <c r="AZ473" s="150"/>
      <c r="BA473" s="150"/>
      <c r="BB473" s="150"/>
      <c r="BC473" s="150"/>
      <c r="BD473" s="150"/>
      <c r="BE473" s="150"/>
      <c r="BF473" s="150"/>
      <c r="BG473" s="150"/>
      <c r="BH473" s="150"/>
    </row>
    <row r="474" spans="1:60" outlineLevel="2" x14ac:dyDescent="0.2">
      <c r="A474" s="157"/>
      <c r="B474" s="158"/>
      <c r="C474" s="253" t="s">
        <v>812</v>
      </c>
      <c r="D474" s="254"/>
      <c r="E474" s="254"/>
      <c r="F474" s="254"/>
      <c r="G474" s="254"/>
      <c r="H474" s="160"/>
      <c r="I474" s="160"/>
      <c r="J474" s="160"/>
      <c r="K474" s="160"/>
      <c r="L474" s="160"/>
      <c r="M474" s="160"/>
      <c r="N474" s="159"/>
      <c r="O474" s="159"/>
      <c r="P474" s="159"/>
      <c r="Q474" s="159"/>
      <c r="R474" s="160"/>
      <c r="S474" s="160"/>
      <c r="T474" s="160"/>
      <c r="U474" s="160"/>
      <c r="V474" s="160"/>
      <c r="W474" s="160"/>
      <c r="X474" s="160"/>
      <c r="Y474" s="160"/>
      <c r="Z474" s="150"/>
      <c r="AA474" s="150"/>
      <c r="AB474" s="150"/>
      <c r="AC474" s="150"/>
      <c r="AD474" s="150"/>
      <c r="AE474" s="150"/>
      <c r="AF474" s="150"/>
      <c r="AG474" s="150" t="s">
        <v>162</v>
      </c>
      <c r="AH474" s="150"/>
      <c r="AI474" s="150"/>
      <c r="AJ474" s="150"/>
      <c r="AK474" s="150"/>
      <c r="AL474" s="150"/>
      <c r="AM474" s="150"/>
      <c r="AN474" s="150"/>
      <c r="AO474" s="150"/>
      <c r="AP474" s="150"/>
      <c r="AQ474" s="150"/>
      <c r="AR474" s="150"/>
      <c r="AS474" s="150"/>
      <c r="AT474" s="150"/>
      <c r="AU474" s="150"/>
      <c r="AV474" s="150"/>
      <c r="AW474" s="150"/>
      <c r="AX474" s="150"/>
      <c r="AY474" s="150"/>
      <c r="AZ474" s="150"/>
      <c r="BA474" s="150"/>
      <c r="BB474" s="150"/>
      <c r="BC474" s="150"/>
      <c r="BD474" s="150"/>
      <c r="BE474" s="150"/>
      <c r="BF474" s="150"/>
      <c r="BG474" s="150"/>
      <c r="BH474" s="150"/>
    </row>
    <row r="475" spans="1:60" outlineLevel="1" x14ac:dyDescent="0.2">
      <c r="A475" s="181">
        <v>260</v>
      </c>
      <c r="B475" s="182" t="s">
        <v>813</v>
      </c>
      <c r="C475" s="192" t="s">
        <v>814</v>
      </c>
      <c r="D475" s="183" t="s">
        <v>154</v>
      </c>
      <c r="E475" s="184">
        <v>15</v>
      </c>
      <c r="F475" s="185"/>
      <c r="G475" s="186">
        <f>ROUND(E475*F475,2)</f>
        <v>0</v>
      </c>
      <c r="H475" s="185"/>
      <c r="I475" s="186">
        <f>ROUND(E475*H475,2)</f>
        <v>0</v>
      </c>
      <c r="J475" s="185"/>
      <c r="K475" s="186">
        <f>ROUND(E475*J475,2)</f>
        <v>0</v>
      </c>
      <c r="L475" s="186">
        <v>15</v>
      </c>
      <c r="M475" s="186">
        <f>G475*(1+L475/100)</f>
        <v>0</v>
      </c>
      <c r="N475" s="184">
        <v>0</v>
      </c>
      <c r="O475" s="184">
        <f>ROUND(E475*N475,2)</f>
        <v>0</v>
      </c>
      <c r="P475" s="184">
        <v>0</v>
      </c>
      <c r="Q475" s="184">
        <f>ROUND(E475*P475,2)</f>
        <v>0</v>
      </c>
      <c r="R475" s="186"/>
      <c r="S475" s="186" t="s">
        <v>259</v>
      </c>
      <c r="T475" s="187" t="s">
        <v>226</v>
      </c>
      <c r="U475" s="160">
        <v>0</v>
      </c>
      <c r="V475" s="160">
        <f>ROUND(E475*U475,2)</f>
        <v>0</v>
      </c>
      <c r="W475" s="160"/>
      <c r="X475" s="160"/>
      <c r="Y475" s="160" t="s">
        <v>157</v>
      </c>
      <c r="Z475" s="150"/>
      <c r="AA475" s="150"/>
      <c r="AB475" s="150"/>
      <c r="AC475" s="150"/>
      <c r="AD475" s="150"/>
      <c r="AE475" s="150"/>
      <c r="AF475" s="150"/>
      <c r="AG475" s="150" t="s">
        <v>158</v>
      </c>
      <c r="AH475" s="150"/>
      <c r="AI475" s="150"/>
      <c r="AJ475" s="150"/>
      <c r="AK475" s="150"/>
      <c r="AL475" s="150"/>
      <c r="AM475" s="150"/>
      <c r="AN475" s="150"/>
      <c r="AO475" s="150"/>
      <c r="AP475" s="150"/>
      <c r="AQ475" s="150"/>
      <c r="AR475" s="150"/>
      <c r="AS475" s="150"/>
      <c r="AT475" s="150"/>
      <c r="AU475" s="150"/>
      <c r="AV475" s="150"/>
      <c r="AW475" s="150"/>
      <c r="AX475" s="150"/>
      <c r="AY475" s="150"/>
      <c r="AZ475" s="150"/>
      <c r="BA475" s="150"/>
      <c r="BB475" s="150"/>
      <c r="BC475" s="150"/>
      <c r="BD475" s="150"/>
      <c r="BE475" s="150"/>
      <c r="BF475" s="150"/>
      <c r="BG475" s="150"/>
      <c r="BH475" s="150"/>
    </row>
    <row r="476" spans="1:60" outlineLevel="1" x14ac:dyDescent="0.2">
      <c r="A476" s="173">
        <v>261</v>
      </c>
      <c r="B476" s="174" t="s">
        <v>815</v>
      </c>
      <c r="C476" s="189" t="s">
        <v>816</v>
      </c>
      <c r="D476" s="175" t="s">
        <v>314</v>
      </c>
      <c r="E476" s="176">
        <v>1</v>
      </c>
      <c r="F476" s="177"/>
      <c r="G476" s="178">
        <f>ROUND(E476*F476,2)</f>
        <v>0</v>
      </c>
      <c r="H476" s="177"/>
      <c r="I476" s="178">
        <f>ROUND(E476*H476,2)</f>
        <v>0</v>
      </c>
      <c r="J476" s="177"/>
      <c r="K476" s="178">
        <f>ROUND(E476*J476,2)</f>
        <v>0</v>
      </c>
      <c r="L476" s="178">
        <v>15</v>
      </c>
      <c r="M476" s="178">
        <f>G476*(1+L476/100)</f>
        <v>0</v>
      </c>
      <c r="N476" s="176">
        <v>0</v>
      </c>
      <c r="O476" s="176">
        <f>ROUND(E476*N476,2)</f>
        <v>0</v>
      </c>
      <c r="P476" s="176">
        <v>0.05</v>
      </c>
      <c r="Q476" s="176">
        <f>ROUND(E476*P476,2)</f>
        <v>0.05</v>
      </c>
      <c r="R476" s="178"/>
      <c r="S476" s="178" t="s">
        <v>259</v>
      </c>
      <c r="T476" s="179" t="s">
        <v>226</v>
      </c>
      <c r="U476" s="160">
        <v>0</v>
      </c>
      <c r="V476" s="160">
        <f>ROUND(E476*U476,2)</f>
        <v>0</v>
      </c>
      <c r="W476" s="160"/>
      <c r="X476" s="160"/>
      <c r="Y476" s="160" t="s">
        <v>157</v>
      </c>
      <c r="Z476" s="150"/>
      <c r="AA476" s="150"/>
      <c r="AB476" s="150"/>
      <c r="AC476" s="150"/>
      <c r="AD476" s="150"/>
      <c r="AE476" s="150"/>
      <c r="AF476" s="150"/>
      <c r="AG476" s="150" t="s">
        <v>158</v>
      </c>
      <c r="AH476" s="150"/>
      <c r="AI476" s="150"/>
      <c r="AJ476" s="150"/>
      <c r="AK476" s="150"/>
      <c r="AL476" s="150"/>
      <c r="AM476" s="150"/>
      <c r="AN476" s="150"/>
      <c r="AO476" s="150"/>
      <c r="AP476" s="150"/>
      <c r="AQ476" s="150"/>
      <c r="AR476" s="150"/>
      <c r="AS476" s="150"/>
      <c r="AT476" s="150"/>
      <c r="AU476" s="150"/>
      <c r="AV476" s="150"/>
      <c r="AW476" s="150"/>
      <c r="AX476" s="150"/>
      <c r="AY476" s="150"/>
      <c r="AZ476" s="150"/>
      <c r="BA476" s="150"/>
      <c r="BB476" s="150"/>
      <c r="BC476" s="150"/>
      <c r="BD476" s="150"/>
      <c r="BE476" s="150"/>
      <c r="BF476" s="150"/>
      <c r="BG476" s="150"/>
      <c r="BH476" s="150"/>
    </row>
    <row r="477" spans="1:60" ht="22.5" outlineLevel="2" x14ac:dyDescent="0.2">
      <c r="A477" s="157"/>
      <c r="B477" s="158"/>
      <c r="C477" s="253" t="s">
        <v>817</v>
      </c>
      <c r="D477" s="254"/>
      <c r="E477" s="254"/>
      <c r="F477" s="254"/>
      <c r="G477" s="254"/>
      <c r="H477" s="160"/>
      <c r="I477" s="160"/>
      <c r="J477" s="160"/>
      <c r="K477" s="160"/>
      <c r="L477" s="160"/>
      <c r="M477" s="160"/>
      <c r="N477" s="159"/>
      <c r="O477" s="159"/>
      <c r="P477" s="159"/>
      <c r="Q477" s="159"/>
      <c r="R477" s="160"/>
      <c r="S477" s="160"/>
      <c r="T477" s="160"/>
      <c r="U477" s="160"/>
      <c r="V477" s="160"/>
      <c r="W477" s="160"/>
      <c r="X477" s="160"/>
      <c r="Y477" s="160"/>
      <c r="Z477" s="150"/>
      <c r="AA477" s="150"/>
      <c r="AB477" s="150"/>
      <c r="AC477" s="150"/>
      <c r="AD477" s="150"/>
      <c r="AE477" s="150"/>
      <c r="AF477" s="150"/>
      <c r="AG477" s="150" t="s">
        <v>162</v>
      </c>
      <c r="AH477" s="150"/>
      <c r="AI477" s="150"/>
      <c r="AJ477" s="150"/>
      <c r="AK477" s="150"/>
      <c r="AL477" s="150"/>
      <c r="AM477" s="150"/>
      <c r="AN477" s="150"/>
      <c r="AO477" s="150"/>
      <c r="AP477" s="150"/>
      <c r="AQ477" s="150"/>
      <c r="AR477" s="150"/>
      <c r="AS477" s="150"/>
      <c r="AT477" s="150"/>
      <c r="AU477" s="150"/>
      <c r="AV477" s="150"/>
      <c r="AW477" s="150"/>
      <c r="AX477" s="150"/>
      <c r="AY477" s="150"/>
      <c r="AZ477" s="150"/>
      <c r="BA477" s="180" t="str">
        <f>C477</f>
        <v>Demontáž stávající elektroinstalace - cca. 150m kabeláže, 15m kabelového roštu, 20m PVC lišty, 2x svítidlo, 2x ovladač, 5x zásuvka, 10x instalační krabice.</v>
      </c>
      <c r="BB477" s="150"/>
      <c r="BC477" s="150"/>
      <c r="BD477" s="150"/>
      <c r="BE477" s="150"/>
      <c r="BF477" s="150"/>
      <c r="BG477" s="150"/>
      <c r="BH477" s="150"/>
    </row>
    <row r="478" spans="1:60" outlineLevel="1" x14ac:dyDescent="0.2">
      <c r="A478" s="181">
        <v>262</v>
      </c>
      <c r="B478" s="182" t="s">
        <v>818</v>
      </c>
      <c r="C478" s="192" t="s">
        <v>819</v>
      </c>
      <c r="D478" s="183" t="s">
        <v>192</v>
      </c>
      <c r="E478" s="184">
        <v>8</v>
      </c>
      <c r="F478" s="185"/>
      <c r="G478" s="186">
        <f t="shared" ref="G478:G484" si="35">ROUND(E478*F478,2)</f>
        <v>0</v>
      </c>
      <c r="H478" s="185"/>
      <c r="I478" s="186">
        <f t="shared" ref="I478:I484" si="36">ROUND(E478*H478,2)</f>
        <v>0</v>
      </c>
      <c r="J478" s="185"/>
      <c r="K478" s="186">
        <f t="shared" ref="K478:K484" si="37">ROUND(E478*J478,2)</f>
        <v>0</v>
      </c>
      <c r="L478" s="186">
        <v>15</v>
      </c>
      <c r="M478" s="186">
        <f t="shared" ref="M478:M484" si="38">G478*(1+L478/100)</f>
        <v>0</v>
      </c>
      <c r="N478" s="184">
        <v>0</v>
      </c>
      <c r="O478" s="184">
        <f t="shared" ref="O478:O484" si="39">ROUND(E478*N478,2)</f>
        <v>0</v>
      </c>
      <c r="P478" s="184">
        <v>0</v>
      </c>
      <c r="Q478" s="184">
        <f t="shared" ref="Q478:Q484" si="40">ROUND(E478*P478,2)</f>
        <v>0</v>
      </c>
      <c r="R478" s="186"/>
      <c r="S478" s="186" t="s">
        <v>259</v>
      </c>
      <c r="T478" s="187" t="s">
        <v>226</v>
      </c>
      <c r="U478" s="160">
        <v>0</v>
      </c>
      <c r="V478" s="160">
        <f t="shared" ref="V478:V484" si="41">ROUND(E478*U478,2)</f>
        <v>0</v>
      </c>
      <c r="W478" s="160"/>
      <c r="X478" s="160"/>
      <c r="Y478" s="160" t="s">
        <v>157</v>
      </c>
      <c r="Z478" s="150"/>
      <c r="AA478" s="150"/>
      <c r="AB478" s="150"/>
      <c r="AC478" s="150"/>
      <c r="AD478" s="150"/>
      <c r="AE478" s="150"/>
      <c r="AF478" s="150"/>
      <c r="AG478" s="150" t="s">
        <v>158</v>
      </c>
      <c r="AH478" s="150"/>
      <c r="AI478" s="150"/>
      <c r="AJ478" s="150"/>
      <c r="AK478" s="150"/>
      <c r="AL478" s="150"/>
      <c r="AM478" s="150"/>
      <c r="AN478" s="150"/>
      <c r="AO478" s="150"/>
      <c r="AP478" s="150"/>
      <c r="AQ478" s="150"/>
      <c r="AR478" s="150"/>
      <c r="AS478" s="150"/>
      <c r="AT478" s="150"/>
      <c r="AU478" s="150"/>
      <c r="AV478" s="150"/>
      <c r="AW478" s="150"/>
      <c r="AX478" s="150"/>
      <c r="AY478" s="150"/>
      <c r="AZ478" s="150"/>
      <c r="BA478" s="150"/>
      <c r="BB478" s="150"/>
      <c r="BC478" s="150"/>
      <c r="BD478" s="150"/>
      <c r="BE478" s="150"/>
      <c r="BF478" s="150"/>
      <c r="BG478" s="150"/>
      <c r="BH478" s="150"/>
    </row>
    <row r="479" spans="1:60" outlineLevel="1" x14ac:dyDescent="0.2">
      <c r="A479" s="181">
        <v>263</v>
      </c>
      <c r="B479" s="182" t="s">
        <v>820</v>
      </c>
      <c r="C479" s="192" t="s">
        <v>821</v>
      </c>
      <c r="D479" s="183" t="s">
        <v>192</v>
      </c>
      <c r="E479" s="184">
        <v>22</v>
      </c>
      <c r="F479" s="185"/>
      <c r="G479" s="186">
        <f t="shared" si="35"/>
        <v>0</v>
      </c>
      <c r="H479" s="185"/>
      <c r="I479" s="186">
        <f t="shared" si="36"/>
        <v>0</v>
      </c>
      <c r="J479" s="185"/>
      <c r="K479" s="186">
        <f t="shared" si="37"/>
        <v>0</v>
      </c>
      <c r="L479" s="186">
        <v>15</v>
      </c>
      <c r="M479" s="186">
        <f t="shared" si="38"/>
        <v>0</v>
      </c>
      <c r="N479" s="184">
        <v>0</v>
      </c>
      <c r="O479" s="184">
        <f t="shared" si="39"/>
        <v>0</v>
      </c>
      <c r="P479" s="184">
        <v>0</v>
      </c>
      <c r="Q479" s="184">
        <f t="shared" si="40"/>
        <v>0</v>
      </c>
      <c r="R479" s="186"/>
      <c r="S479" s="186" t="s">
        <v>259</v>
      </c>
      <c r="T479" s="187" t="s">
        <v>226</v>
      </c>
      <c r="U479" s="160">
        <v>0</v>
      </c>
      <c r="V479" s="160">
        <f t="shared" si="41"/>
        <v>0</v>
      </c>
      <c r="W479" s="160"/>
      <c r="X479" s="160"/>
      <c r="Y479" s="160" t="s">
        <v>157</v>
      </c>
      <c r="Z479" s="150"/>
      <c r="AA479" s="150"/>
      <c r="AB479" s="150"/>
      <c r="AC479" s="150"/>
      <c r="AD479" s="150"/>
      <c r="AE479" s="150"/>
      <c r="AF479" s="150"/>
      <c r="AG479" s="150" t="s">
        <v>158</v>
      </c>
      <c r="AH479" s="150"/>
      <c r="AI479" s="150"/>
      <c r="AJ479" s="150"/>
      <c r="AK479" s="150"/>
      <c r="AL479" s="150"/>
      <c r="AM479" s="150"/>
      <c r="AN479" s="150"/>
      <c r="AO479" s="150"/>
      <c r="AP479" s="150"/>
      <c r="AQ479" s="150"/>
      <c r="AR479" s="150"/>
      <c r="AS479" s="150"/>
      <c r="AT479" s="150"/>
      <c r="AU479" s="150"/>
      <c r="AV479" s="150"/>
      <c r="AW479" s="150"/>
      <c r="AX479" s="150"/>
      <c r="AY479" s="150"/>
      <c r="AZ479" s="150"/>
      <c r="BA479" s="150"/>
      <c r="BB479" s="150"/>
      <c r="BC479" s="150"/>
      <c r="BD479" s="150"/>
      <c r="BE479" s="150"/>
      <c r="BF479" s="150"/>
      <c r="BG479" s="150"/>
      <c r="BH479" s="150"/>
    </row>
    <row r="480" spans="1:60" outlineLevel="1" x14ac:dyDescent="0.2">
      <c r="A480" s="181">
        <v>264</v>
      </c>
      <c r="B480" s="182" t="s">
        <v>822</v>
      </c>
      <c r="C480" s="192" t="s">
        <v>823</v>
      </c>
      <c r="D480" s="183" t="s">
        <v>192</v>
      </c>
      <c r="E480" s="184">
        <v>63</v>
      </c>
      <c r="F480" s="185"/>
      <c r="G480" s="186">
        <f t="shared" si="35"/>
        <v>0</v>
      </c>
      <c r="H480" s="185"/>
      <c r="I480" s="186">
        <f t="shared" si="36"/>
        <v>0</v>
      </c>
      <c r="J480" s="185"/>
      <c r="K480" s="186">
        <f t="shared" si="37"/>
        <v>0</v>
      </c>
      <c r="L480" s="186">
        <v>15</v>
      </c>
      <c r="M480" s="186">
        <f t="shared" si="38"/>
        <v>0</v>
      </c>
      <c r="N480" s="184">
        <v>0</v>
      </c>
      <c r="O480" s="184">
        <f t="shared" si="39"/>
        <v>0</v>
      </c>
      <c r="P480" s="184">
        <v>0</v>
      </c>
      <c r="Q480" s="184">
        <f t="shared" si="40"/>
        <v>0</v>
      </c>
      <c r="R480" s="186"/>
      <c r="S480" s="186" t="s">
        <v>259</v>
      </c>
      <c r="T480" s="187" t="s">
        <v>226</v>
      </c>
      <c r="U480" s="160">
        <v>0</v>
      </c>
      <c r="V480" s="160">
        <f t="shared" si="41"/>
        <v>0</v>
      </c>
      <c r="W480" s="160"/>
      <c r="X480" s="160"/>
      <c r="Y480" s="160" t="s">
        <v>157</v>
      </c>
      <c r="Z480" s="150"/>
      <c r="AA480" s="150"/>
      <c r="AB480" s="150"/>
      <c r="AC480" s="150"/>
      <c r="AD480" s="150"/>
      <c r="AE480" s="150"/>
      <c r="AF480" s="150"/>
      <c r="AG480" s="150" t="s">
        <v>158</v>
      </c>
      <c r="AH480" s="150"/>
      <c r="AI480" s="150"/>
      <c r="AJ480" s="150"/>
      <c r="AK480" s="150"/>
      <c r="AL480" s="150"/>
      <c r="AM480" s="150"/>
      <c r="AN480" s="150"/>
      <c r="AO480" s="150"/>
      <c r="AP480" s="150"/>
      <c r="AQ480" s="150"/>
      <c r="AR480" s="150"/>
      <c r="AS480" s="150"/>
      <c r="AT480" s="150"/>
      <c r="AU480" s="150"/>
      <c r="AV480" s="150"/>
      <c r="AW480" s="150"/>
      <c r="AX480" s="150"/>
      <c r="AY480" s="150"/>
      <c r="AZ480" s="150"/>
      <c r="BA480" s="150"/>
      <c r="BB480" s="150"/>
      <c r="BC480" s="150"/>
      <c r="BD480" s="150"/>
      <c r="BE480" s="150"/>
      <c r="BF480" s="150"/>
      <c r="BG480" s="150"/>
      <c r="BH480" s="150"/>
    </row>
    <row r="481" spans="1:60" outlineLevel="1" x14ac:dyDescent="0.2">
      <c r="A481" s="181">
        <v>265</v>
      </c>
      <c r="B481" s="182" t="s">
        <v>824</v>
      </c>
      <c r="C481" s="192" t="s">
        <v>825</v>
      </c>
      <c r="D481" s="183" t="s">
        <v>192</v>
      </c>
      <c r="E481" s="184">
        <v>33</v>
      </c>
      <c r="F481" s="185"/>
      <c r="G481" s="186">
        <f t="shared" si="35"/>
        <v>0</v>
      </c>
      <c r="H481" s="185"/>
      <c r="I481" s="186">
        <f t="shared" si="36"/>
        <v>0</v>
      </c>
      <c r="J481" s="185"/>
      <c r="K481" s="186">
        <f t="shared" si="37"/>
        <v>0</v>
      </c>
      <c r="L481" s="186">
        <v>15</v>
      </c>
      <c r="M481" s="186">
        <f t="shared" si="38"/>
        <v>0</v>
      </c>
      <c r="N481" s="184">
        <v>0</v>
      </c>
      <c r="O481" s="184">
        <f t="shared" si="39"/>
        <v>0</v>
      </c>
      <c r="P481" s="184">
        <v>0</v>
      </c>
      <c r="Q481" s="184">
        <f t="shared" si="40"/>
        <v>0</v>
      </c>
      <c r="R481" s="186"/>
      <c r="S481" s="186" t="s">
        <v>259</v>
      </c>
      <c r="T481" s="187" t="s">
        <v>226</v>
      </c>
      <c r="U481" s="160">
        <v>0</v>
      </c>
      <c r="V481" s="160">
        <f t="shared" si="41"/>
        <v>0</v>
      </c>
      <c r="W481" s="160"/>
      <c r="X481" s="160"/>
      <c r="Y481" s="160" t="s">
        <v>157</v>
      </c>
      <c r="Z481" s="150"/>
      <c r="AA481" s="150"/>
      <c r="AB481" s="150"/>
      <c r="AC481" s="150"/>
      <c r="AD481" s="150"/>
      <c r="AE481" s="150"/>
      <c r="AF481" s="150"/>
      <c r="AG481" s="150" t="s">
        <v>158</v>
      </c>
      <c r="AH481" s="150"/>
      <c r="AI481" s="150"/>
      <c r="AJ481" s="150"/>
      <c r="AK481" s="150"/>
      <c r="AL481" s="150"/>
      <c r="AM481" s="150"/>
      <c r="AN481" s="150"/>
      <c r="AO481" s="150"/>
      <c r="AP481" s="150"/>
      <c r="AQ481" s="150"/>
      <c r="AR481" s="150"/>
      <c r="AS481" s="150"/>
      <c r="AT481" s="150"/>
      <c r="AU481" s="150"/>
      <c r="AV481" s="150"/>
      <c r="AW481" s="150"/>
      <c r="AX481" s="150"/>
      <c r="AY481" s="150"/>
      <c r="AZ481" s="150"/>
      <c r="BA481" s="150"/>
      <c r="BB481" s="150"/>
      <c r="BC481" s="150"/>
      <c r="BD481" s="150"/>
      <c r="BE481" s="150"/>
      <c r="BF481" s="150"/>
      <c r="BG481" s="150"/>
      <c r="BH481" s="150"/>
    </row>
    <row r="482" spans="1:60" outlineLevel="1" x14ac:dyDescent="0.2">
      <c r="A482" s="181">
        <v>266</v>
      </c>
      <c r="B482" s="182" t="s">
        <v>826</v>
      </c>
      <c r="C482" s="192" t="s">
        <v>827</v>
      </c>
      <c r="D482" s="183" t="s">
        <v>192</v>
      </c>
      <c r="E482" s="184">
        <v>5</v>
      </c>
      <c r="F482" s="185"/>
      <c r="G482" s="186">
        <f t="shared" si="35"/>
        <v>0</v>
      </c>
      <c r="H482" s="185"/>
      <c r="I482" s="186">
        <f t="shared" si="36"/>
        <v>0</v>
      </c>
      <c r="J482" s="185"/>
      <c r="K482" s="186">
        <f t="shared" si="37"/>
        <v>0</v>
      </c>
      <c r="L482" s="186">
        <v>15</v>
      </c>
      <c r="M482" s="186">
        <f t="shared" si="38"/>
        <v>0</v>
      </c>
      <c r="N482" s="184">
        <v>0</v>
      </c>
      <c r="O482" s="184">
        <f t="shared" si="39"/>
        <v>0</v>
      </c>
      <c r="P482" s="184">
        <v>0</v>
      </c>
      <c r="Q482" s="184">
        <f t="shared" si="40"/>
        <v>0</v>
      </c>
      <c r="R482" s="186"/>
      <c r="S482" s="186" t="s">
        <v>259</v>
      </c>
      <c r="T482" s="187" t="s">
        <v>226</v>
      </c>
      <c r="U482" s="160">
        <v>0</v>
      </c>
      <c r="V482" s="160">
        <f t="shared" si="41"/>
        <v>0</v>
      </c>
      <c r="W482" s="160"/>
      <c r="X482" s="160"/>
      <c r="Y482" s="160" t="s">
        <v>157</v>
      </c>
      <c r="Z482" s="150"/>
      <c r="AA482" s="150"/>
      <c r="AB482" s="150"/>
      <c r="AC482" s="150"/>
      <c r="AD482" s="150"/>
      <c r="AE482" s="150"/>
      <c r="AF482" s="150"/>
      <c r="AG482" s="150" t="s">
        <v>158</v>
      </c>
      <c r="AH482" s="150"/>
      <c r="AI482" s="150"/>
      <c r="AJ482" s="150"/>
      <c r="AK482" s="150"/>
      <c r="AL482" s="150"/>
      <c r="AM482" s="150"/>
      <c r="AN482" s="150"/>
      <c r="AO482" s="150"/>
      <c r="AP482" s="150"/>
      <c r="AQ482" s="150"/>
      <c r="AR482" s="150"/>
      <c r="AS482" s="150"/>
      <c r="AT482" s="150"/>
      <c r="AU482" s="150"/>
      <c r="AV482" s="150"/>
      <c r="AW482" s="150"/>
      <c r="AX482" s="150"/>
      <c r="AY482" s="150"/>
      <c r="AZ482" s="150"/>
      <c r="BA482" s="150"/>
      <c r="BB482" s="150"/>
      <c r="BC482" s="150"/>
      <c r="BD482" s="150"/>
      <c r="BE482" s="150"/>
      <c r="BF482" s="150"/>
      <c r="BG482" s="150"/>
      <c r="BH482" s="150"/>
    </row>
    <row r="483" spans="1:60" outlineLevel="1" x14ac:dyDescent="0.2">
      <c r="A483" s="181">
        <v>267</v>
      </c>
      <c r="B483" s="182" t="s">
        <v>828</v>
      </c>
      <c r="C483" s="192" t="s">
        <v>829</v>
      </c>
      <c r="D483" s="183" t="s">
        <v>192</v>
      </c>
      <c r="E483" s="184">
        <v>90</v>
      </c>
      <c r="F483" s="185"/>
      <c r="G483" s="186">
        <f t="shared" si="35"/>
        <v>0</v>
      </c>
      <c r="H483" s="185"/>
      <c r="I483" s="186">
        <f t="shared" si="36"/>
        <v>0</v>
      </c>
      <c r="J483" s="185"/>
      <c r="K483" s="186">
        <f t="shared" si="37"/>
        <v>0</v>
      </c>
      <c r="L483" s="186">
        <v>15</v>
      </c>
      <c r="M483" s="186">
        <f t="shared" si="38"/>
        <v>0</v>
      </c>
      <c r="N483" s="184">
        <v>0</v>
      </c>
      <c r="O483" s="184">
        <f t="shared" si="39"/>
        <v>0</v>
      </c>
      <c r="P483" s="184">
        <v>0</v>
      </c>
      <c r="Q483" s="184">
        <f t="shared" si="40"/>
        <v>0</v>
      </c>
      <c r="R483" s="186"/>
      <c r="S483" s="186" t="s">
        <v>259</v>
      </c>
      <c r="T483" s="187" t="s">
        <v>226</v>
      </c>
      <c r="U483" s="160">
        <v>0</v>
      </c>
      <c r="V483" s="160">
        <f t="shared" si="41"/>
        <v>0</v>
      </c>
      <c r="W483" s="160"/>
      <c r="X483" s="160"/>
      <c r="Y483" s="160" t="s">
        <v>157</v>
      </c>
      <c r="Z483" s="150"/>
      <c r="AA483" s="150"/>
      <c r="AB483" s="150"/>
      <c r="AC483" s="150"/>
      <c r="AD483" s="150"/>
      <c r="AE483" s="150"/>
      <c r="AF483" s="150"/>
      <c r="AG483" s="150" t="s">
        <v>158</v>
      </c>
      <c r="AH483" s="150"/>
      <c r="AI483" s="150"/>
      <c r="AJ483" s="150"/>
      <c r="AK483" s="150"/>
      <c r="AL483" s="150"/>
      <c r="AM483" s="150"/>
      <c r="AN483" s="150"/>
      <c r="AO483" s="150"/>
      <c r="AP483" s="150"/>
      <c r="AQ483" s="150"/>
      <c r="AR483" s="150"/>
      <c r="AS483" s="150"/>
      <c r="AT483" s="150"/>
      <c r="AU483" s="150"/>
      <c r="AV483" s="150"/>
      <c r="AW483" s="150"/>
      <c r="AX483" s="150"/>
      <c r="AY483" s="150"/>
      <c r="AZ483" s="150"/>
      <c r="BA483" s="150"/>
      <c r="BB483" s="150"/>
      <c r="BC483" s="150"/>
      <c r="BD483" s="150"/>
      <c r="BE483" s="150"/>
      <c r="BF483" s="150"/>
      <c r="BG483" s="150"/>
      <c r="BH483" s="150"/>
    </row>
    <row r="484" spans="1:60" outlineLevel="1" x14ac:dyDescent="0.2">
      <c r="A484" s="173">
        <v>268</v>
      </c>
      <c r="B484" s="174" t="s">
        <v>830</v>
      </c>
      <c r="C484" s="189" t="s">
        <v>831</v>
      </c>
      <c r="D484" s="175" t="s">
        <v>314</v>
      </c>
      <c r="E484" s="176">
        <v>1</v>
      </c>
      <c r="F484" s="177"/>
      <c r="G484" s="178">
        <f t="shared" si="35"/>
        <v>0</v>
      </c>
      <c r="H484" s="177"/>
      <c r="I484" s="178">
        <f t="shared" si="36"/>
        <v>0</v>
      </c>
      <c r="J484" s="177"/>
      <c r="K484" s="178">
        <f t="shared" si="37"/>
        <v>0</v>
      </c>
      <c r="L484" s="178">
        <v>15</v>
      </c>
      <c r="M484" s="178">
        <f t="shared" si="38"/>
        <v>0</v>
      </c>
      <c r="N484" s="176">
        <v>0</v>
      </c>
      <c r="O484" s="176">
        <f t="shared" si="39"/>
        <v>0</v>
      </c>
      <c r="P484" s="176">
        <v>0</v>
      </c>
      <c r="Q484" s="176">
        <f t="shared" si="40"/>
        <v>0</v>
      </c>
      <c r="R484" s="178"/>
      <c r="S484" s="178" t="s">
        <v>259</v>
      </c>
      <c r="T484" s="179" t="s">
        <v>226</v>
      </c>
      <c r="U484" s="160">
        <v>0</v>
      </c>
      <c r="V484" s="160">
        <f t="shared" si="41"/>
        <v>0</v>
      </c>
      <c r="W484" s="160"/>
      <c r="X484" s="160"/>
      <c r="Y484" s="160" t="s">
        <v>157</v>
      </c>
      <c r="Z484" s="150"/>
      <c r="AA484" s="150"/>
      <c r="AB484" s="150"/>
      <c r="AC484" s="150"/>
      <c r="AD484" s="150"/>
      <c r="AE484" s="150"/>
      <c r="AF484" s="150"/>
      <c r="AG484" s="150" t="s">
        <v>158</v>
      </c>
      <c r="AH484" s="150"/>
      <c r="AI484" s="150"/>
      <c r="AJ484" s="150"/>
      <c r="AK484" s="150"/>
      <c r="AL484" s="150"/>
      <c r="AM484" s="150"/>
      <c r="AN484" s="150"/>
      <c r="AO484" s="150"/>
      <c r="AP484" s="150"/>
      <c r="AQ484" s="150"/>
      <c r="AR484" s="150"/>
      <c r="AS484" s="150"/>
      <c r="AT484" s="150"/>
      <c r="AU484" s="150"/>
      <c r="AV484" s="150"/>
      <c r="AW484" s="150"/>
      <c r="AX484" s="150"/>
      <c r="AY484" s="150"/>
      <c r="AZ484" s="150"/>
      <c r="BA484" s="150"/>
      <c r="BB484" s="150"/>
      <c r="BC484" s="150"/>
      <c r="BD484" s="150"/>
      <c r="BE484" s="150"/>
      <c r="BF484" s="150"/>
      <c r="BG484" s="150"/>
      <c r="BH484" s="150"/>
    </row>
    <row r="485" spans="1:60" outlineLevel="2" x14ac:dyDescent="0.2">
      <c r="A485" s="157"/>
      <c r="B485" s="158"/>
      <c r="C485" s="253" t="s">
        <v>832</v>
      </c>
      <c r="D485" s="254"/>
      <c r="E485" s="254"/>
      <c r="F485" s="254"/>
      <c r="G485" s="254"/>
      <c r="H485" s="160"/>
      <c r="I485" s="160"/>
      <c r="J485" s="160"/>
      <c r="K485" s="160"/>
      <c r="L485" s="160"/>
      <c r="M485" s="160"/>
      <c r="N485" s="159"/>
      <c r="O485" s="159"/>
      <c r="P485" s="159"/>
      <c r="Q485" s="159"/>
      <c r="R485" s="160"/>
      <c r="S485" s="160"/>
      <c r="T485" s="160"/>
      <c r="U485" s="160"/>
      <c r="V485" s="160"/>
      <c r="W485" s="160"/>
      <c r="X485" s="160"/>
      <c r="Y485" s="160"/>
      <c r="Z485" s="150"/>
      <c r="AA485" s="150"/>
      <c r="AB485" s="150"/>
      <c r="AC485" s="150"/>
      <c r="AD485" s="150"/>
      <c r="AE485" s="150"/>
      <c r="AF485" s="150"/>
      <c r="AG485" s="150" t="s">
        <v>162</v>
      </c>
      <c r="AH485" s="150"/>
      <c r="AI485" s="150"/>
      <c r="AJ485" s="150"/>
      <c r="AK485" s="150"/>
      <c r="AL485" s="150"/>
      <c r="AM485" s="150"/>
      <c r="AN485" s="150"/>
      <c r="AO485" s="150"/>
      <c r="AP485" s="150"/>
      <c r="AQ485" s="150"/>
      <c r="AR485" s="150"/>
      <c r="AS485" s="150"/>
      <c r="AT485" s="150"/>
      <c r="AU485" s="150"/>
      <c r="AV485" s="150"/>
      <c r="AW485" s="150"/>
      <c r="AX485" s="150"/>
      <c r="AY485" s="150"/>
      <c r="AZ485" s="150"/>
      <c r="BA485" s="150"/>
      <c r="BB485" s="150"/>
      <c r="BC485" s="150"/>
      <c r="BD485" s="150"/>
      <c r="BE485" s="150"/>
      <c r="BF485" s="150"/>
      <c r="BG485" s="150"/>
      <c r="BH485" s="150"/>
    </row>
    <row r="486" spans="1:60" outlineLevel="1" x14ac:dyDescent="0.2">
      <c r="A486" s="181">
        <v>269</v>
      </c>
      <c r="B486" s="182" t="s">
        <v>833</v>
      </c>
      <c r="C486" s="192" t="s">
        <v>834</v>
      </c>
      <c r="D486" s="183" t="s">
        <v>314</v>
      </c>
      <c r="E486" s="184">
        <v>1</v>
      </c>
      <c r="F486" s="185"/>
      <c r="G486" s="186">
        <f>ROUND(E486*F486,2)</f>
        <v>0</v>
      </c>
      <c r="H486" s="185"/>
      <c r="I486" s="186">
        <f>ROUND(E486*H486,2)</f>
        <v>0</v>
      </c>
      <c r="J486" s="185"/>
      <c r="K486" s="186">
        <f>ROUND(E486*J486,2)</f>
        <v>0</v>
      </c>
      <c r="L486" s="186">
        <v>15</v>
      </c>
      <c r="M486" s="186">
        <f>G486*(1+L486/100)</f>
        <v>0</v>
      </c>
      <c r="N486" s="184">
        <v>0</v>
      </c>
      <c r="O486" s="184">
        <f>ROUND(E486*N486,2)</f>
        <v>0</v>
      </c>
      <c r="P486" s="184">
        <v>0</v>
      </c>
      <c r="Q486" s="184">
        <f>ROUND(E486*P486,2)</f>
        <v>0</v>
      </c>
      <c r="R486" s="186"/>
      <c r="S486" s="186" t="s">
        <v>259</v>
      </c>
      <c r="T486" s="187" t="s">
        <v>226</v>
      </c>
      <c r="U486" s="160">
        <v>0</v>
      </c>
      <c r="V486" s="160">
        <f>ROUND(E486*U486,2)</f>
        <v>0</v>
      </c>
      <c r="W486" s="160"/>
      <c r="X486" s="160"/>
      <c r="Y486" s="160" t="s">
        <v>157</v>
      </c>
      <c r="Z486" s="150"/>
      <c r="AA486" s="150"/>
      <c r="AB486" s="150"/>
      <c r="AC486" s="150"/>
      <c r="AD486" s="150"/>
      <c r="AE486" s="150"/>
      <c r="AF486" s="150"/>
      <c r="AG486" s="150" t="s">
        <v>158</v>
      </c>
      <c r="AH486" s="150"/>
      <c r="AI486" s="150"/>
      <c r="AJ486" s="150"/>
      <c r="AK486" s="150"/>
      <c r="AL486" s="150"/>
      <c r="AM486" s="150"/>
      <c r="AN486" s="150"/>
      <c r="AO486" s="150"/>
      <c r="AP486" s="150"/>
      <c r="AQ486" s="150"/>
      <c r="AR486" s="150"/>
      <c r="AS486" s="150"/>
      <c r="AT486" s="150"/>
      <c r="AU486" s="150"/>
      <c r="AV486" s="150"/>
      <c r="AW486" s="150"/>
      <c r="AX486" s="150"/>
      <c r="AY486" s="150"/>
      <c r="AZ486" s="150"/>
      <c r="BA486" s="150"/>
      <c r="BB486" s="150"/>
      <c r="BC486" s="150"/>
      <c r="BD486" s="150"/>
      <c r="BE486" s="150"/>
      <c r="BF486" s="150"/>
      <c r="BG486" s="150"/>
      <c r="BH486" s="150"/>
    </row>
    <row r="487" spans="1:60" outlineLevel="1" x14ac:dyDescent="0.2">
      <c r="A487" s="181">
        <v>270</v>
      </c>
      <c r="B487" s="182" t="s">
        <v>835</v>
      </c>
      <c r="C487" s="192" t="s">
        <v>836</v>
      </c>
      <c r="D487" s="183" t="s">
        <v>314</v>
      </c>
      <c r="E487" s="184">
        <v>1</v>
      </c>
      <c r="F487" s="185"/>
      <c r="G487" s="186">
        <f>ROUND(E487*F487,2)</f>
        <v>0</v>
      </c>
      <c r="H487" s="185"/>
      <c r="I487" s="186">
        <f>ROUND(E487*H487,2)</f>
        <v>0</v>
      </c>
      <c r="J487" s="185"/>
      <c r="K487" s="186">
        <f>ROUND(E487*J487,2)</f>
        <v>0</v>
      </c>
      <c r="L487" s="186">
        <v>15</v>
      </c>
      <c r="M487" s="186">
        <f>G487*(1+L487/100)</f>
        <v>0</v>
      </c>
      <c r="N487" s="184">
        <v>0</v>
      </c>
      <c r="O487" s="184">
        <f>ROUND(E487*N487,2)</f>
        <v>0</v>
      </c>
      <c r="P487" s="184">
        <v>0</v>
      </c>
      <c r="Q487" s="184">
        <f>ROUND(E487*P487,2)</f>
        <v>0</v>
      </c>
      <c r="R487" s="186"/>
      <c r="S487" s="186" t="s">
        <v>259</v>
      </c>
      <c r="T487" s="187" t="s">
        <v>226</v>
      </c>
      <c r="U487" s="160">
        <v>0</v>
      </c>
      <c r="V487" s="160">
        <f>ROUND(E487*U487,2)</f>
        <v>0</v>
      </c>
      <c r="W487" s="160"/>
      <c r="X487" s="160"/>
      <c r="Y487" s="160" t="s">
        <v>157</v>
      </c>
      <c r="Z487" s="150"/>
      <c r="AA487" s="150"/>
      <c r="AB487" s="150"/>
      <c r="AC487" s="150"/>
      <c r="AD487" s="150"/>
      <c r="AE487" s="150"/>
      <c r="AF487" s="150"/>
      <c r="AG487" s="150" t="s">
        <v>158</v>
      </c>
      <c r="AH487" s="150"/>
      <c r="AI487" s="150"/>
      <c r="AJ487" s="150"/>
      <c r="AK487" s="150"/>
      <c r="AL487" s="150"/>
      <c r="AM487" s="150"/>
      <c r="AN487" s="150"/>
      <c r="AO487" s="150"/>
      <c r="AP487" s="150"/>
      <c r="AQ487" s="150"/>
      <c r="AR487" s="150"/>
      <c r="AS487" s="150"/>
      <c r="AT487" s="150"/>
      <c r="AU487" s="150"/>
      <c r="AV487" s="150"/>
      <c r="AW487" s="150"/>
      <c r="AX487" s="150"/>
      <c r="AY487" s="150"/>
      <c r="AZ487" s="150"/>
      <c r="BA487" s="150"/>
      <c r="BB487" s="150"/>
      <c r="BC487" s="150"/>
      <c r="BD487" s="150"/>
      <c r="BE487" s="150"/>
      <c r="BF487" s="150"/>
      <c r="BG487" s="150"/>
      <c r="BH487" s="150"/>
    </row>
    <row r="488" spans="1:60" outlineLevel="1" x14ac:dyDescent="0.2">
      <c r="A488" s="181">
        <v>271</v>
      </c>
      <c r="B488" s="182" t="s">
        <v>837</v>
      </c>
      <c r="C488" s="192" t="s">
        <v>838</v>
      </c>
      <c r="D488" s="183" t="s">
        <v>314</v>
      </c>
      <c r="E488" s="184">
        <v>1</v>
      </c>
      <c r="F488" s="185"/>
      <c r="G488" s="186">
        <f>ROUND(E488*F488,2)</f>
        <v>0</v>
      </c>
      <c r="H488" s="185"/>
      <c r="I488" s="186">
        <f>ROUND(E488*H488,2)</f>
        <v>0</v>
      </c>
      <c r="J488" s="185"/>
      <c r="K488" s="186">
        <f>ROUND(E488*J488,2)</f>
        <v>0</v>
      </c>
      <c r="L488" s="186">
        <v>15</v>
      </c>
      <c r="M488" s="186">
        <f>G488*(1+L488/100)</f>
        <v>0</v>
      </c>
      <c r="N488" s="184">
        <v>0</v>
      </c>
      <c r="O488" s="184">
        <f>ROUND(E488*N488,2)</f>
        <v>0</v>
      </c>
      <c r="P488" s="184">
        <v>0</v>
      </c>
      <c r="Q488" s="184">
        <f>ROUND(E488*P488,2)</f>
        <v>0</v>
      </c>
      <c r="R488" s="186"/>
      <c r="S488" s="186" t="s">
        <v>259</v>
      </c>
      <c r="T488" s="187" t="s">
        <v>226</v>
      </c>
      <c r="U488" s="160">
        <v>0</v>
      </c>
      <c r="V488" s="160">
        <f>ROUND(E488*U488,2)</f>
        <v>0</v>
      </c>
      <c r="W488" s="160"/>
      <c r="X488" s="160"/>
      <c r="Y488" s="160" t="s">
        <v>157</v>
      </c>
      <c r="Z488" s="150"/>
      <c r="AA488" s="150"/>
      <c r="AB488" s="150"/>
      <c r="AC488" s="150"/>
      <c r="AD488" s="150"/>
      <c r="AE488" s="150"/>
      <c r="AF488" s="150"/>
      <c r="AG488" s="150" t="s">
        <v>158</v>
      </c>
      <c r="AH488" s="150"/>
      <c r="AI488" s="150"/>
      <c r="AJ488" s="150"/>
      <c r="AK488" s="150"/>
      <c r="AL488" s="150"/>
      <c r="AM488" s="150"/>
      <c r="AN488" s="150"/>
      <c r="AO488" s="150"/>
      <c r="AP488" s="150"/>
      <c r="AQ488" s="150"/>
      <c r="AR488" s="150"/>
      <c r="AS488" s="150"/>
      <c r="AT488" s="150"/>
      <c r="AU488" s="150"/>
      <c r="AV488" s="150"/>
      <c r="AW488" s="150"/>
      <c r="AX488" s="150"/>
      <c r="AY488" s="150"/>
      <c r="AZ488" s="150"/>
      <c r="BA488" s="150"/>
      <c r="BB488" s="150"/>
      <c r="BC488" s="150"/>
      <c r="BD488" s="150"/>
      <c r="BE488" s="150"/>
      <c r="BF488" s="150"/>
      <c r="BG488" s="150"/>
      <c r="BH488" s="150"/>
    </row>
    <row r="489" spans="1:60" outlineLevel="1" x14ac:dyDescent="0.2">
      <c r="A489" s="181">
        <v>272</v>
      </c>
      <c r="B489" s="182" t="s">
        <v>839</v>
      </c>
      <c r="C489" s="192" t="s">
        <v>840</v>
      </c>
      <c r="D489" s="183" t="s">
        <v>314</v>
      </c>
      <c r="E489" s="184">
        <v>1</v>
      </c>
      <c r="F489" s="185"/>
      <c r="G489" s="186">
        <f>ROUND(E489*F489,2)</f>
        <v>0</v>
      </c>
      <c r="H489" s="185"/>
      <c r="I489" s="186">
        <f>ROUND(E489*H489,2)</f>
        <v>0</v>
      </c>
      <c r="J489" s="185"/>
      <c r="K489" s="186">
        <f>ROUND(E489*J489,2)</f>
        <v>0</v>
      </c>
      <c r="L489" s="186">
        <v>15</v>
      </c>
      <c r="M489" s="186">
        <f>G489*(1+L489/100)</f>
        <v>0</v>
      </c>
      <c r="N489" s="184">
        <v>0</v>
      </c>
      <c r="O489" s="184">
        <f>ROUND(E489*N489,2)</f>
        <v>0</v>
      </c>
      <c r="P489" s="184">
        <v>0</v>
      </c>
      <c r="Q489" s="184">
        <f>ROUND(E489*P489,2)</f>
        <v>0</v>
      </c>
      <c r="R489" s="186"/>
      <c r="S489" s="186" t="s">
        <v>259</v>
      </c>
      <c r="T489" s="187" t="s">
        <v>226</v>
      </c>
      <c r="U489" s="160">
        <v>0</v>
      </c>
      <c r="V489" s="160">
        <f>ROUND(E489*U489,2)</f>
        <v>0</v>
      </c>
      <c r="W489" s="160"/>
      <c r="X489" s="160" t="s">
        <v>661</v>
      </c>
      <c r="Y489" s="160" t="s">
        <v>157</v>
      </c>
      <c r="Z489" s="150"/>
      <c r="AA489" s="150"/>
      <c r="AB489" s="150"/>
      <c r="AC489" s="150"/>
      <c r="AD489" s="150"/>
      <c r="AE489" s="150"/>
      <c r="AF489" s="150"/>
      <c r="AG489" s="150" t="s">
        <v>158</v>
      </c>
      <c r="AH489" s="150"/>
      <c r="AI489" s="150"/>
      <c r="AJ489" s="150"/>
      <c r="AK489" s="150"/>
      <c r="AL489" s="150"/>
      <c r="AM489" s="150"/>
      <c r="AN489" s="150"/>
      <c r="AO489" s="150"/>
      <c r="AP489" s="150"/>
      <c r="AQ489" s="150"/>
      <c r="AR489" s="150"/>
      <c r="AS489" s="150"/>
      <c r="AT489" s="150"/>
      <c r="AU489" s="150"/>
      <c r="AV489" s="150"/>
      <c r="AW489" s="150"/>
      <c r="AX489" s="150"/>
      <c r="AY489" s="150"/>
      <c r="AZ489" s="150"/>
      <c r="BA489" s="150"/>
      <c r="BB489" s="150"/>
      <c r="BC489" s="150"/>
      <c r="BD489" s="150"/>
      <c r="BE489" s="150"/>
      <c r="BF489" s="150"/>
      <c r="BG489" s="150"/>
      <c r="BH489" s="150"/>
    </row>
    <row r="490" spans="1:60" outlineLevel="1" x14ac:dyDescent="0.2">
      <c r="A490" s="173">
        <v>273</v>
      </c>
      <c r="B490" s="174" t="s">
        <v>347</v>
      </c>
      <c r="C490" s="189" t="s">
        <v>348</v>
      </c>
      <c r="D490" s="175" t="s">
        <v>332</v>
      </c>
      <c r="E490" s="176">
        <v>8</v>
      </c>
      <c r="F490" s="177"/>
      <c r="G490" s="178">
        <f>ROUND(E490*F490,2)</f>
        <v>0</v>
      </c>
      <c r="H490" s="177"/>
      <c r="I490" s="178">
        <f>ROUND(E490*H490,2)</f>
        <v>0</v>
      </c>
      <c r="J490" s="177"/>
      <c r="K490" s="178">
        <f>ROUND(E490*J490,2)</f>
        <v>0</v>
      </c>
      <c r="L490" s="178">
        <v>15</v>
      </c>
      <c r="M490" s="178">
        <f>G490*(1+L490/100)</f>
        <v>0</v>
      </c>
      <c r="N490" s="176">
        <v>0</v>
      </c>
      <c r="O490" s="176">
        <f>ROUND(E490*N490,2)</f>
        <v>0</v>
      </c>
      <c r="P490" s="176">
        <v>0</v>
      </c>
      <c r="Q490" s="176">
        <f>ROUND(E490*P490,2)</f>
        <v>0</v>
      </c>
      <c r="R490" s="178" t="s">
        <v>172</v>
      </c>
      <c r="S490" s="178" t="s">
        <v>156</v>
      </c>
      <c r="T490" s="179" t="s">
        <v>156</v>
      </c>
      <c r="U490" s="160">
        <v>1</v>
      </c>
      <c r="V490" s="160">
        <f>ROUND(E490*U490,2)</f>
        <v>8</v>
      </c>
      <c r="W490" s="160"/>
      <c r="X490" s="160"/>
      <c r="Y490" s="160" t="s">
        <v>157</v>
      </c>
      <c r="Z490" s="150"/>
      <c r="AA490" s="150"/>
      <c r="AB490" s="150"/>
      <c r="AC490" s="150"/>
      <c r="AD490" s="150"/>
      <c r="AE490" s="150"/>
      <c r="AF490" s="150"/>
      <c r="AG490" s="150" t="s">
        <v>158</v>
      </c>
      <c r="AH490" s="150"/>
      <c r="AI490" s="150"/>
      <c r="AJ490" s="150"/>
      <c r="AK490" s="150"/>
      <c r="AL490" s="150"/>
      <c r="AM490" s="150"/>
      <c r="AN490" s="150"/>
      <c r="AO490" s="150"/>
      <c r="AP490" s="150"/>
      <c r="AQ490" s="150"/>
      <c r="AR490" s="150"/>
      <c r="AS490" s="150"/>
      <c r="AT490" s="150"/>
      <c r="AU490" s="150"/>
      <c r="AV490" s="150"/>
      <c r="AW490" s="150"/>
      <c r="AX490" s="150"/>
      <c r="AY490" s="150"/>
      <c r="AZ490" s="150"/>
      <c r="BA490" s="150"/>
      <c r="BB490" s="150"/>
      <c r="BC490" s="150"/>
      <c r="BD490" s="150"/>
      <c r="BE490" s="150"/>
      <c r="BF490" s="150"/>
      <c r="BG490" s="150"/>
      <c r="BH490" s="150"/>
    </row>
    <row r="491" spans="1:60" outlineLevel="2" x14ac:dyDescent="0.2">
      <c r="A491" s="157"/>
      <c r="B491" s="158"/>
      <c r="C491" s="253" t="s">
        <v>841</v>
      </c>
      <c r="D491" s="254"/>
      <c r="E491" s="254"/>
      <c r="F491" s="254"/>
      <c r="G491" s="254"/>
      <c r="H491" s="160"/>
      <c r="I491" s="160"/>
      <c r="J491" s="160"/>
      <c r="K491" s="160"/>
      <c r="L491" s="160"/>
      <c r="M491" s="160"/>
      <c r="N491" s="159"/>
      <c r="O491" s="159"/>
      <c r="P491" s="159"/>
      <c r="Q491" s="159"/>
      <c r="R491" s="160"/>
      <c r="S491" s="160"/>
      <c r="T491" s="160"/>
      <c r="U491" s="160"/>
      <c r="V491" s="160"/>
      <c r="W491" s="160"/>
      <c r="X491" s="160"/>
      <c r="Y491" s="160"/>
      <c r="Z491" s="150"/>
      <c r="AA491" s="150"/>
      <c r="AB491" s="150"/>
      <c r="AC491" s="150"/>
      <c r="AD491" s="150"/>
      <c r="AE491" s="150"/>
      <c r="AF491" s="150"/>
      <c r="AG491" s="150" t="s">
        <v>162</v>
      </c>
      <c r="AH491" s="150"/>
      <c r="AI491" s="150"/>
      <c r="AJ491" s="150"/>
      <c r="AK491" s="150"/>
      <c r="AL491" s="150"/>
      <c r="AM491" s="150"/>
      <c r="AN491" s="150"/>
      <c r="AO491" s="150"/>
      <c r="AP491" s="150"/>
      <c r="AQ491" s="150"/>
      <c r="AR491" s="150"/>
      <c r="AS491" s="150"/>
      <c r="AT491" s="150"/>
      <c r="AU491" s="150"/>
      <c r="AV491" s="150"/>
      <c r="AW491" s="150"/>
      <c r="AX491" s="150"/>
      <c r="AY491" s="150"/>
      <c r="AZ491" s="150"/>
      <c r="BA491" s="180" t="str">
        <f>C491</f>
        <v>Stavební pomocné práce - drážkování ve zdi, vysekání otvorů ve zdi, vrtání otvorů ve zdi, zazdění, průrazy skrz zdi, stropem atd.</v>
      </c>
      <c r="BB491" s="150"/>
      <c r="BC491" s="150"/>
      <c r="BD491" s="150"/>
      <c r="BE491" s="150"/>
      <c r="BF491" s="150"/>
      <c r="BG491" s="150"/>
      <c r="BH491" s="150"/>
    </row>
    <row r="492" spans="1:60" outlineLevel="1" x14ac:dyDescent="0.2">
      <c r="A492" s="173">
        <v>274</v>
      </c>
      <c r="B492" s="174" t="s">
        <v>842</v>
      </c>
      <c r="C492" s="189" t="s">
        <v>352</v>
      </c>
      <c r="D492" s="175" t="s">
        <v>314</v>
      </c>
      <c r="E492" s="176">
        <v>1</v>
      </c>
      <c r="F492" s="177"/>
      <c r="G492" s="178">
        <f>ROUND(E492*F492,2)</f>
        <v>0</v>
      </c>
      <c r="H492" s="177"/>
      <c r="I492" s="178">
        <f>ROUND(E492*H492,2)</f>
        <v>0</v>
      </c>
      <c r="J492" s="177"/>
      <c r="K492" s="178">
        <f>ROUND(E492*J492,2)</f>
        <v>0</v>
      </c>
      <c r="L492" s="178">
        <v>15</v>
      </c>
      <c r="M492" s="178">
        <f>G492*(1+L492/100)</f>
        <v>0</v>
      </c>
      <c r="N492" s="176">
        <v>3.5000000000000003E-2</v>
      </c>
      <c r="O492" s="176">
        <f>ROUND(E492*N492,2)</f>
        <v>0.04</v>
      </c>
      <c r="P492" s="176">
        <v>0</v>
      </c>
      <c r="Q492" s="176">
        <f>ROUND(E492*P492,2)</f>
        <v>0</v>
      </c>
      <c r="R492" s="178"/>
      <c r="S492" s="178" t="s">
        <v>259</v>
      </c>
      <c r="T492" s="179" t="s">
        <v>276</v>
      </c>
      <c r="U492" s="160">
        <v>0</v>
      </c>
      <c r="V492" s="160">
        <f>ROUND(E492*U492,2)</f>
        <v>0</v>
      </c>
      <c r="W492" s="160"/>
      <c r="X492" s="160"/>
      <c r="Y492" s="160" t="s">
        <v>157</v>
      </c>
      <c r="Z492" s="150"/>
      <c r="AA492" s="150"/>
      <c r="AB492" s="150"/>
      <c r="AC492" s="150"/>
      <c r="AD492" s="150"/>
      <c r="AE492" s="150"/>
      <c r="AF492" s="150"/>
      <c r="AG492" s="150" t="s">
        <v>158</v>
      </c>
      <c r="AH492" s="150"/>
      <c r="AI492" s="150"/>
      <c r="AJ492" s="150"/>
      <c r="AK492" s="150"/>
      <c r="AL492" s="150"/>
      <c r="AM492" s="150"/>
      <c r="AN492" s="150"/>
      <c r="AO492" s="150"/>
      <c r="AP492" s="150"/>
      <c r="AQ492" s="150"/>
      <c r="AR492" s="150"/>
      <c r="AS492" s="150"/>
      <c r="AT492" s="150"/>
      <c r="AU492" s="150"/>
      <c r="AV492" s="150"/>
      <c r="AW492" s="150"/>
      <c r="AX492" s="150"/>
      <c r="AY492" s="150"/>
      <c r="AZ492" s="150"/>
      <c r="BA492" s="150"/>
      <c r="BB492" s="150"/>
      <c r="BC492" s="150"/>
      <c r="BD492" s="150"/>
      <c r="BE492" s="150"/>
      <c r="BF492" s="150"/>
      <c r="BG492" s="150"/>
      <c r="BH492" s="150"/>
    </row>
    <row r="493" spans="1:60" outlineLevel="2" x14ac:dyDescent="0.2">
      <c r="A493" s="157"/>
      <c r="B493" s="158"/>
      <c r="C493" s="253" t="s">
        <v>843</v>
      </c>
      <c r="D493" s="254"/>
      <c r="E493" s="254"/>
      <c r="F493" s="254"/>
      <c r="G493" s="254"/>
      <c r="H493" s="160"/>
      <c r="I493" s="160"/>
      <c r="J493" s="160"/>
      <c r="K493" s="160"/>
      <c r="L493" s="160"/>
      <c r="M493" s="160"/>
      <c r="N493" s="159"/>
      <c r="O493" s="159"/>
      <c r="P493" s="159"/>
      <c r="Q493" s="159"/>
      <c r="R493" s="160"/>
      <c r="S493" s="160"/>
      <c r="T493" s="160"/>
      <c r="U493" s="160"/>
      <c r="V493" s="160"/>
      <c r="W493" s="160"/>
      <c r="X493" s="160"/>
      <c r="Y493" s="160"/>
      <c r="Z493" s="150"/>
      <c r="AA493" s="150"/>
      <c r="AB493" s="150"/>
      <c r="AC493" s="150"/>
      <c r="AD493" s="150"/>
      <c r="AE493" s="150"/>
      <c r="AF493" s="150"/>
      <c r="AG493" s="150" t="s">
        <v>162</v>
      </c>
      <c r="AH493" s="150"/>
      <c r="AI493" s="150"/>
      <c r="AJ493" s="150"/>
      <c r="AK493" s="150"/>
      <c r="AL493" s="150"/>
      <c r="AM493" s="150"/>
      <c r="AN493" s="150"/>
      <c r="AO493" s="150"/>
      <c r="AP493" s="150"/>
      <c r="AQ493" s="150"/>
      <c r="AR493" s="150"/>
      <c r="AS493" s="150"/>
      <c r="AT493" s="150"/>
      <c r="AU493" s="150"/>
      <c r="AV493" s="150"/>
      <c r="AW493" s="150"/>
      <c r="AX493" s="150"/>
      <c r="AY493" s="150"/>
      <c r="AZ493" s="150"/>
      <c r="BA493" s="150"/>
      <c r="BB493" s="150"/>
      <c r="BC493" s="150"/>
      <c r="BD493" s="150"/>
      <c r="BE493" s="150"/>
      <c r="BF493" s="150"/>
      <c r="BG493" s="150"/>
      <c r="BH493" s="150"/>
    </row>
    <row r="494" spans="1:60" outlineLevel="1" x14ac:dyDescent="0.2">
      <c r="A494" s="173">
        <v>275</v>
      </c>
      <c r="B494" s="174" t="s">
        <v>844</v>
      </c>
      <c r="C494" s="189" t="s">
        <v>845</v>
      </c>
      <c r="D494" s="175" t="s">
        <v>332</v>
      </c>
      <c r="E494" s="176">
        <v>8</v>
      </c>
      <c r="F494" s="177"/>
      <c r="G494" s="178">
        <f>ROUND(E494*F494,2)</f>
        <v>0</v>
      </c>
      <c r="H494" s="177"/>
      <c r="I494" s="178">
        <f>ROUND(E494*H494,2)</f>
        <v>0</v>
      </c>
      <c r="J494" s="177"/>
      <c r="K494" s="178">
        <f>ROUND(E494*J494,2)</f>
        <v>0</v>
      </c>
      <c r="L494" s="178">
        <v>15</v>
      </c>
      <c r="M494" s="178">
        <f>G494*(1+L494/100)</f>
        <v>0</v>
      </c>
      <c r="N494" s="176">
        <v>0</v>
      </c>
      <c r="O494" s="176">
        <f>ROUND(E494*N494,2)</f>
        <v>0</v>
      </c>
      <c r="P494" s="176">
        <v>0</v>
      </c>
      <c r="Q494" s="176">
        <f>ROUND(E494*P494,2)</f>
        <v>0</v>
      </c>
      <c r="R494" s="178" t="s">
        <v>172</v>
      </c>
      <c r="S494" s="178" t="s">
        <v>156</v>
      </c>
      <c r="T494" s="179" t="s">
        <v>156</v>
      </c>
      <c r="U494" s="160">
        <v>1</v>
      </c>
      <c r="V494" s="160">
        <f>ROUND(E494*U494,2)</f>
        <v>8</v>
      </c>
      <c r="W494" s="160"/>
      <c r="X494" s="160"/>
      <c r="Y494" s="160" t="s">
        <v>157</v>
      </c>
      <c r="Z494" s="150"/>
      <c r="AA494" s="150"/>
      <c r="AB494" s="150"/>
      <c r="AC494" s="150"/>
      <c r="AD494" s="150"/>
      <c r="AE494" s="150"/>
      <c r="AF494" s="150"/>
      <c r="AG494" s="150" t="s">
        <v>158</v>
      </c>
      <c r="AH494" s="150"/>
      <c r="AI494" s="150"/>
      <c r="AJ494" s="150"/>
      <c r="AK494" s="150"/>
      <c r="AL494" s="150"/>
      <c r="AM494" s="150"/>
      <c r="AN494" s="150"/>
      <c r="AO494" s="150"/>
      <c r="AP494" s="150"/>
      <c r="AQ494" s="150"/>
      <c r="AR494" s="150"/>
      <c r="AS494" s="150"/>
      <c r="AT494" s="150"/>
      <c r="AU494" s="150"/>
      <c r="AV494" s="150"/>
      <c r="AW494" s="150"/>
      <c r="AX494" s="150"/>
      <c r="AY494" s="150"/>
      <c r="AZ494" s="150"/>
      <c r="BA494" s="150"/>
      <c r="BB494" s="150"/>
      <c r="BC494" s="150"/>
      <c r="BD494" s="150"/>
      <c r="BE494" s="150"/>
      <c r="BF494" s="150"/>
      <c r="BG494" s="150"/>
      <c r="BH494" s="150"/>
    </row>
    <row r="495" spans="1:60" outlineLevel="2" x14ac:dyDescent="0.2">
      <c r="A495" s="157"/>
      <c r="B495" s="158"/>
      <c r="C495" s="253" t="s">
        <v>846</v>
      </c>
      <c r="D495" s="254"/>
      <c r="E495" s="254"/>
      <c r="F495" s="254"/>
      <c r="G495" s="254"/>
      <c r="H495" s="160"/>
      <c r="I495" s="160"/>
      <c r="J495" s="160"/>
      <c r="K495" s="160"/>
      <c r="L495" s="160"/>
      <c r="M495" s="160"/>
      <c r="N495" s="159"/>
      <c r="O495" s="159"/>
      <c r="P495" s="159"/>
      <c r="Q495" s="159"/>
      <c r="R495" s="160"/>
      <c r="S495" s="160"/>
      <c r="T495" s="160"/>
      <c r="U495" s="160"/>
      <c r="V495" s="160"/>
      <c r="W495" s="160"/>
      <c r="X495" s="160"/>
      <c r="Y495" s="160"/>
      <c r="Z495" s="150"/>
      <c r="AA495" s="150"/>
      <c r="AB495" s="150"/>
      <c r="AC495" s="150"/>
      <c r="AD495" s="150"/>
      <c r="AE495" s="150"/>
      <c r="AF495" s="150"/>
      <c r="AG495" s="150" t="s">
        <v>162</v>
      </c>
      <c r="AH495" s="150"/>
      <c r="AI495" s="150"/>
      <c r="AJ495" s="150"/>
      <c r="AK495" s="150"/>
      <c r="AL495" s="150"/>
      <c r="AM495" s="150"/>
      <c r="AN495" s="150"/>
      <c r="AO495" s="150"/>
      <c r="AP495" s="150"/>
      <c r="AQ495" s="150"/>
      <c r="AR495" s="150"/>
      <c r="AS495" s="150"/>
      <c r="AT495" s="150"/>
      <c r="AU495" s="150"/>
      <c r="AV495" s="150"/>
      <c r="AW495" s="150"/>
      <c r="AX495" s="150"/>
      <c r="AY495" s="150"/>
      <c r="AZ495" s="150"/>
      <c r="BA495" s="150"/>
      <c r="BB495" s="150"/>
      <c r="BC495" s="150"/>
      <c r="BD495" s="150"/>
      <c r="BE495" s="150"/>
      <c r="BF495" s="150"/>
      <c r="BG495" s="150"/>
      <c r="BH495" s="150"/>
    </row>
    <row r="496" spans="1:60" x14ac:dyDescent="0.2">
      <c r="A496" s="166" t="s">
        <v>150</v>
      </c>
      <c r="B496" s="167" t="s">
        <v>120</v>
      </c>
      <c r="C496" s="188" t="s">
        <v>27</v>
      </c>
      <c r="D496" s="168"/>
      <c r="E496" s="169"/>
      <c r="F496" s="170"/>
      <c r="G496" s="170">
        <f>SUMIF(AG497:AG515,"&lt;&gt;NOR",G497:G515)</f>
        <v>0</v>
      </c>
      <c r="H496" s="170"/>
      <c r="I496" s="170">
        <f>SUM(I497:I515)</f>
        <v>0</v>
      </c>
      <c r="J496" s="170"/>
      <c r="K496" s="170">
        <f>SUM(K497:K515)</f>
        <v>0</v>
      </c>
      <c r="L496" s="170"/>
      <c r="M496" s="170">
        <f>SUM(M497:M515)</f>
        <v>0</v>
      </c>
      <c r="N496" s="169"/>
      <c r="O496" s="169">
        <f>SUM(O497:O515)</f>
        <v>0</v>
      </c>
      <c r="P496" s="169"/>
      <c r="Q496" s="169">
        <f>SUM(Q497:Q515)</f>
        <v>0</v>
      </c>
      <c r="R496" s="170"/>
      <c r="S496" s="170"/>
      <c r="T496" s="171"/>
      <c r="U496" s="165"/>
      <c r="V496" s="165">
        <f>SUM(V497:V515)</f>
        <v>1</v>
      </c>
      <c r="W496" s="165"/>
      <c r="X496" s="165"/>
      <c r="Y496" s="165"/>
      <c r="AG496" t="s">
        <v>151</v>
      </c>
    </row>
    <row r="497" spans="1:60" outlineLevel="1" x14ac:dyDescent="0.2">
      <c r="A497" s="173">
        <v>276</v>
      </c>
      <c r="B497" s="174" t="s">
        <v>847</v>
      </c>
      <c r="C497" s="189" t="s">
        <v>848</v>
      </c>
      <c r="D497" s="175" t="s">
        <v>849</v>
      </c>
      <c r="E497" s="176">
        <v>1</v>
      </c>
      <c r="F497" s="177"/>
      <c r="G497" s="178">
        <f>ROUND(E497*F497,2)</f>
        <v>0</v>
      </c>
      <c r="H497" s="177"/>
      <c r="I497" s="178">
        <f>ROUND(E497*H497,2)</f>
        <v>0</v>
      </c>
      <c r="J497" s="177"/>
      <c r="K497" s="178">
        <f>ROUND(E497*J497,2)</f>
        <v>0</v>
      </c>
      <c r="L497" s="178">
        <v>15</v>
      </c>
      <c r="M497" s="178">
        <f>G497*(1+L497/100)</f>
        <v>0</v>
      </c>
      <c r="N497" s="176">
        <v>0</v>
      </c>
      <c r="O497" s="176">
        <f>ROUND(E497*N497,2)</f>
        <v>0</v>
      </c>
      <c r="P497" s="176">
        <v>0</v>
      </c>
      <c r="Q497" s="176">
        <f>ROUND(E497*P497,2)</f>
        <v>0</v>
      </c>
      <c r="R497" s="178"/>
      <c r="S497" s="178" t="s">
        <v>156</v>
      </c>
      <c r="T497" s="179" t="s">
        <v>226</v>
      </c>
      <c r="U497" s="160">
        <v>0</v>
      </c>
      <c r="V497" s="160">
        <f>ROUND(E497*U497,2)</f>
        <v>0</v>
      </c>
      <c r="W497" s="160"/>
      <c r="X497" s="160"/>
      <c r="Y497" s="160" t="s">
        <v>157</v>
      </c>
      <c r="Z497" s="150"/>
      <c r="AA497" s="150"/>
      <c r="AB497" s="150"/>
      <c r="AC497" s="150"/>
      <c r="AD497" s="150"/>
      <c r="AE497" s="150"/>
      <c r="AF497" s="150"/>
      <c r="AG497" s="150" t="s">
        <v>850</v>
      </c>
      <c r="AH497" s="150"/>
      <c r="AI497" s="150"/>
      <c r="AJ497" s="150"/>
      <c r="AK497" s="150"/>
      <c r="AL497" s="150"/>
      <c r="AM497" s="150"/>
      <c r="AN497" s="150"/>
      <c r="AO497" s="150"/>
      <c r="AP497" s="150"/>
      <c r="AQ497" s="150"/>
      <c r="AR497" s="150"/>
      <c r="AS497" s="150"/>
      <c r="AT497" s="150"/>
      <c r="AU497" s="150"/>
      <c r="AV497" s="150"/>
      <c r="AW497" s="150"/>
      <c r="AX497" s="150"/>
      <c r="AY497" s="150"/>
      <c r="AZ497" s="150"/>
      <c r="BA497" s="150"/>
      <c r="BB497" s="150"/>
      <c r="BC497" s="150"/>
      <c r="BD497" s="150"/>
      <c r="BE497" s="150"/>
      <c r="BF497" s="150"/>
      <c r="BG497" s="150"/>
      <c r="BH497" s="150"/>
    </row>
    <row r="498" spans="1:60" ht="22.5" outlineLevel="2" x14ac:dyDescent="0.2">
      <c r="A498" s="157"/>
      <c r="B498" s="158"/>
      <c r="C498" s="253" t="s">
        <v>851</v>
      </c>
      <c r="D498" s="254"/>
      <c r="E498" s="254"/>
      <c r="F498" s="254"/>
      <c r="G498" s="254"/>
      <c r="H498" s="160"/>
      <c r="I498" s="160"/>
      <c r="J498" s="160"/>
      <c r="K498" s="160"/>
      <c r="L498" s="160"/>
      <c r="M498" s="160"/>
      <c r="N498" s="159"/>
      <c r="O498" s="159"/>
      <c r="P498" s="159"/>
      <c r="Q498" s="159"/>
      <c r="R498" s="160"/>
      <c r="S498" s="160"/>
      <c r="T498" s="160"/>
      <c r="U498" s="160"/>
      <c r="V498" s="160"/>
      <c r="W498" s="160"/>
      <c r="X498" s="160"/>
      <c r="Y498" s="160"/>
      <c r="Z498" s="150"/>
      <c r="AA498" s="150"/>
      <c r="AB498" s="150"/>
      <c r="AC498" s="150"/>
      <c r="AD498" s="150"/>
      <c r="AE498" s="150"/>
      <c r="AF498" s="150"/>
      <c r="AG498" s="150" t="s">
        <v>162</v>
      </c>
      <c r="AH498" s="150"/>
      <c r="AI498" s="150"/>
      <c r="AJ498" s="150"/>
      <c r="AK498" s="150"/>
      <c r="AL498" s="150"/>
      <c r="AM498" s="150"/>
      <c r="AN498" s="150"/>
      <c r="AO498" s="150"/>
      <c r="AP498" s="150"/>
      <c r="AQ498" s="150"/>
      <c r="AR498" s="150"/>
      <c r="AS498" s="150"/>
      <c r="AT498" s="150"/>
      <c r="AU498" s="150"/>
      <c r="AV498" s="150"/>
      <c r="AW498" s="150"/>
      <c r="AX498" s="150"/>
      <c r="AY498" s="150"/>
      <c r="AZ498" s="150"/>
      <c r="BA498" s="180" t="str">
        <f>C498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498" s="150"/>
      <c r="BC498" s="150"/>
      <c r="BD498" s="150"/>
      <c r="BE498" s="150"/>
      <c r="BF498" s="150"/>
      <c r="BG498" s="150"/>
      <c r="BH498" s="150"/>
    </row>
    <row r="499" spans="1:60" outlineLevel="1" x14ac:dyDescent="0.2">
      <c r="A499" s="173">
        <v>277</v>
      </c>
      <c r="B499" s="174" t="s">
        <v>852</v>
      </c>
      <c r="C499" s="189" t="s">
        <v>853</v>
      </c>
      <c r="D499" s="175" t="s">
        <v>849</v>
      </c>
      <c r="E499" s="176">
        <v>1</v>
      </c>
      <c r="F499" s="177"/>
      <c r="G499" s="178">
        <f>ROUND(E499*F499,2)</f>
        <v>0</v>
      </c>
      <c r="H499" s="177"/>
      <c r="I499" s="178">
        <f>ROUND(E499*H499,2)</f>
        <v>0</v>
      </c>
      <c r="J499" s="177"/>
      <c r="K499" s="178">
        <f>ROUND(E499*J499,2)</f>
        <v>0</v>
      </c>
      <c r="L499" s="178">
        <v>15</v>
      </c>
      <c r="M499" s="178">
        <f>G499*(1+L499/100)</f>
        <v>0</v>
      </c>
      <c r="N499" s="176">
        <v>0</v>
      </c>
      <c r="O499" s="176">
        <f>ROUND(E499*N499,2)</f>
        <v>0</v>
      </c>
      <c r="P499" s="176">
        <v>0</v>
      </c>
      <c r="Q499" s="176">
        <f>ROUND(E499*P499,2)</f>
        <v>0</v>
      </c>
      <c r="R499" s="178"/>
      <c r="S499" s="178" t="s">
        <v>156</v>
      </c>
      <c r="T499" s="179" t="s">
        <v>226</v>
      </c>
      <c r="U499" s="160">
        <v>0</v>
      </c>
      <c r="V499" s="160">
        <f>ROUND(E499*U499,2)</f>
        <v>0</v>
      </c>
      <c r="W499" s="160"/>
      <c r="X499" s="160"/>
      <c r="Y499" s="160" t="s">
        <v>157</v>
      </c>
      <c r="Z499" s="150"/>
      <c r="AA499" s="150"/>
      <c r="AB499" s="150"/>
      <c r="AC499" s="150"/>
      <c r="AD499" s="150"/>
      <c r="AE499" s="150"/>
      <c r="AF499" s="150"/>
      <c r="AG499" s="150" t="s">
        <v>850</v>
      </c>
      <c r="AH499" s="150"/>
      <c r="AI499" s="150"/>
      <c r="AJ499" s="150"/>
      <c r="AK499" s="150"/>
      <c r="AL499" s="150"/>
      <c r="AM499" s="150"/>
      <c r="AN499" s="150"/>
      <c r="AO499" s="150"/>
      <c r="AP499" s="150"/>
      <c r="AQ499" s="150"/>
      <c r="AR499" s="150"/>
      <c r="AS499" s="150"/>
      <c r="AT499" s="150"/>
      <c r="AU499" s="150"/>
      <c r="AV499" s="150"/>
      <c r="AW499" s="150"/>
      <c r="AX499" s="150"/>
      <c r="AY499" s="150"/>
      <c r="AZ499" s="150"/>
      <c r="BA499" s="150"/>
      <c r="BB499" s="150"/>
      <c r="BC499" s="150"/>
      <c r="BD499" s="150"/>
      <c r="BE499" s="150"/>
      <c r="BF499" s="150"/>
      <c r="BG499" s="150"/>
      <c r="BH499" s="150"/>
    </row>
    <row r="500" spans="1:60" ht="33.75" outlineLevel="2" x14ac:dyDescent="0.2">
      <c r="A500" s="157"/>
      <c r="B500" s="158"/>
      <c r="C500" s="253" t="s">
        <v>854</v>
      </c>
      <c r="D500" s="254"/>
      <c r="E500" s="254"/>
      <c r="F500" s="254"/>
      <c r="G500" s="254"/>
      <c r="H500" s="160"/>
      <c r="I500" s="160"/>
      <c r="J500" s="160"/>
      <c r="K500" s="160"/>
      <c r="L500" s="160"/>
      <c r="M500" s="160"/>
      <c r="N500" s="159"/>
      <c r="O500" s="159"/>
      <c r="P500" s="159"/>
      <c r="Q500" s="159"/>
      <c r="R500" s="160"/>
      <c r="S500" s="160"/>
      <c r="T500" s="160"/>
      <c r="U500" s="160"/>
      <c r="V500" s="160"/>
      <c r="W500" s="160"/>
      <c r="X500" s="160"/>
      <c r="Y500" s="160"/>
      <c r="Z500" s="150"/>
      <c r="AA500" s="150"/>
      <c r="AB500" s="150"/>
      <c r="AC500" s="150"/>
      <c r="AD500" s="150"/>
      <c r="AE500" s="150"/>
      <c r="AF500" s="150"/>
      <c r="AG500" s="150" t="s">
        <v>162</v>
      </c>
      <c r="AH500" s="150"/>
      <c r="AI500" s="150"/>
      <c r="AJ500" s="150"/>
      <c r="AK500" s="150"/>
      <c r="AL500" s="150"/>
      <c r="AM500" s="150"/>
      <c r="AN500" s="150"/>
      <c r="AO500" s="150"/>
      <c r="AP500" s="150"/>
      <c r="AQ500" s="150"/>
      <c r="AR500" s="150"/>
      <c r="AS500" s="150"/>
      <c r="AT500" s="150"/>
      <c r="AU500" s="150"/>
      <c r="AV500" s="150"/>
      <c r="AW500" s="150"/>
      <c r="AX500" s="150"/>
      <c r="AY500" s="150"/>
      <c r="AZ500" s="150"/>
      <c r="BA500" s="180" t="str">
        <f>C500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500" s="150"/>
      <c r="BC500" s="150"/>
      <c r="BD500" s="150"/>
      <c r="BE500" s="150"/>
      <c r="BF500" s="150"/>
      <c r="BG500" s="150"/>
      <c r="BH500" s="150"/>
    </row>
    <row r="501" spans="1:60" outlineLevel="1" x14ac:dyDescent="0.2">
      <c r="A501" s="173">
        <v>278</v>
      </c>
      <c r="B501" s="174" t="s">
        <v>855</v>
      </c>
      <c r="C501" s="189" t="s">
        <v>856</v>
      </c>
      <c r="D501" s="175" t="s">
        <v>849</v>
      </c>
      <c r="E501" s="176">
        <v>1</v>
      </c>
      <c r="F501" s="177"/>
      <c r="G501" s="178">
        <f>ROUND(E501*F501,2)</f>
        <v>0</v>
      </c>
      <c r="H501" s="177"/>
      <c r="I501" s="178">
        <f>ROUND(E501*H501,2)</f>
        <v>0</v>
      </c>
      <c r="J501" s="177"/>
      <c r="K501" s="178">
        <f>ROUND(E501*J501,2)</f>
        <v>0</v>
      </c>
      <c r="L501" s="178">
        <v>15</v>
      </c>
      <c r="M501" s="178">
        <f>G501*(1+L501/100)</f>
        <v>0</v>
      </c>
      <c r="N501" s="176">
        <v>0</v>
      </c>
      <c r="O501" s="176">
        <f>ROUND(E501*N501,2)</f>
        <v>0</v>
      </c>
      <c r="P501" s="176">
        <v>0</v>
      </c>
      <c r="Q501" s="176">
        <f>ROUND(E501*P501,2)</f>
        <v>0</v>
      </c>
      <c r="R501" s="178"/>
      <c r="S501" s="178" t="s">
        <v>156</v>
      </c>
      <c r="T501" s="179" t="s">
        <v>226</v>
      </c>
      <c r="U501" s="160">
        <v>0</v>
      </c>
      <c r="V501" s="160">
        <f>ROUND(E501*U501,2)</f>
        <v>0</v>
      </c>
      <c r="W501" s="160"/>
      <c r="X501" s="160"/>
      <c r="Y501" s="160" t="s">
        <v>157</v>
      </c>
      <c r="Z501" s="150"/>
      <c r="AA501" s="150"/>
      <c r="AB501" s="150"/>
      <c r="AC501" s="150"/>
      <c r="AD501" s="150"/>
      <c r="AE501" s="150"/>
      <c r="AF501" s="150"/>
      <c r="AG501" s="150" t="s">
        <v>850</v>
      </c>
      <c r="AH501" s="150"/>
      <c r="AI501" s="150"/>
      <c r="AJ501" s="150"/>
      <c r="AK501" s="150"/>
      <c r="AL501" s="150"/>
      <c r="AM501" s="150"/>
      <c r="AN501" s="150"/>
      <c r="AO501" s="150"/>
      <c r="AP501" s="150"/>
      <c r="AQ501" s="150"/>
      <c r="AR501" s="150"/>
      <c r="AS501" s="150"/>
      <c r="AT501" s="150"/>
      <c r="AU501" s="150"/>
      <c r="AV501" s="150"/>
      <c r="AW501" s="150"/>
      <c r="AX501" s="150"/>
      <c r="AY501" s="150"/>
      <c r="AZ501" s="150"/>
      <c r="BA501" s="150"/>
      <c r="BB501" s="150"/>
      <c r="BC501" s="150"/>
      <c r="BD501" s="150"/>
      <c r="BE501" s="150"/>
      <c r="BF501" s="150"/>
      <c r="BG501" s="150"/>
      <c r="BH501" s="150"/>
    </row>
    <row r="502" spans="1:60" ht="22.5" outlineLevel="2" x14ac:dyDescent="0.2">
      <c r="A502" s="157"/>
      <c r="B502" s="158"/>
      <c r="C502" s="253" t="s">
        <v>857</v>
      </c>
      <c r="D502" s="254"/>
      <c r="E502" s="254"/>
      <c r="F502" s="254"/>
      <c r="G502" s="254"/>
      <c r="H502" s="160"/>
      <c r="I502" s="160"/>
      <c r="J502" s="160"/>
      <c r="K502" s="160"/>
      <c r="L502" s="160"/>
      <c r="M502" s="160"/>
      <c r="N502" s="159"/>
      <c r="O502" s="159"/>
      <c r="P502" s="159"/>
      <c r="Q502" s="159"/>
      <c r="R502" s="160"/>
      <c r="S502" s="160"/>
      <c r="T502" s="160"/>
      <c r="U502" s="160"/>
      <c r="V502" s="160"/>
      <c r="W502" s="160"/>
      <c r="X502" s="160"/>
      <c r="Y502" s="160"/>
      <c r="Z502" s="150"/>
      <c r="AA502" s="150"/>
      <c r="AB502" s="150"/>
      <c r="AC502" s="150"/>
      <c r="AD502" s="150"/>
      <c r="AE502" s="150"/>
      <c r="AF502" s="150"/>
      <c r="AG502" s="150" t="s">
        <v>162</v>
      </c>
      <c r="AH502" s="150"/>
      <c r="AI502" s="150"/>
      <c r="AJ502" s="150"/>
      <c r="AK502" s="150"/>
      <c r="AL502" s="150"/>
      <c r="AM502" s="150"/>
      <c r="AN502" s="150"/>
      <c r="AO502" s="150"/>
      <c r="AP502" s="150"/>
      <c r="AQ502" s="150"/>
      <c r="AR502" s="150"/>
      <c r="AS502" s="150"/>
      <c r="AT502" s="150"/>
      <c r="AU502" s="150"/>
      <c r="AV502" s="150"/>
      <c r="AW502" s="150"/>
      <c r="AX502" s="150"/>
      <c r="AY502" s="150"/>
      <c r="AZ502" s="150"/>
      <c r="BA502" s="180" t="str">
        <f>C502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502" s="150"/>
      <c r="BC502" s="150"/>
      <c r="BD502" s="150"/>
      <c r="BE502" s="150"/>
      <c r="BF502" s="150"/>
      <c r="BG502" s="150"/>
      <c r="BH502" s="150"/>
    </row>
    <row r="503" spans="1:60" outlineLevel="1" x14ac:dyDescent="0.2">
      <c r="A503" s="181">
        <v>279</v>
      </c>
      <c r="B503" s="182" t="s">
        <v>858</v>
      </c>
      <c r="C503" s="192" t="s">
        <v>859</v>
      </c>
      <c r="D503" s="183" t="s">
        <v>849</v>
      </c>
      <c r="E503" s="184">
        <v>1</v>
      </c>
      <c r="F503" s="185"/>
      <c r="G503" s="186">
        <f>ROUND(E503*F503,2)</f>
        <v>0</v>
      </c>
      <c r="H503" s="185"/>
      <c r="I503" s="186">
        <f>ROUND(E503*H503,2)</f>
        <v>0</v>
      </c>
      <c r="J503" s="185"/>
      <c r="K503" s="186">
        <f>ROUND(E503*J503,2)</f>
        <v>0</v>
      </c>
      <c r="L503" s="186">
        <v>15</v>
      </c>
      <c r="M503" s="186">
        <f>G503*(1+L503/100)</f>
        <v>0</v>
      </c>
      <c r="N503" s="184">
        <v>0</v>
      </c>
      <c r="O503" s="184">
        <f>ROUND(E503*N503,2)</f>
        <v>0</v>
      </c>
      <c r="P503" s="184">
        <v>0</v>
      </c>
      <c r="Q503" s="184">
        <f>ROUND(E503*P503,2)</f>
        <v>0</v>
      </c>
      <c r="R503" s="186"/>
      <c r="S503" s="186" t="s">
        <v>156</v>
      </c>
      <c r="T503" s="187" t="s">
        <v>226</v>
      </c>
      <c r="U503" s="160">
        <v>0</v>
      </c>
      <c r="V503" s="160">
        <f>ROUND(E503*U503,2)</f>
        <v>0</v>
      </c>
      <c r="W503" s="160"/>
      <c r="X503" s="160"/>
      <c r="Y503" s="160" t="s">
        <v>157</v>
      </c>
      <c r="Z503" s="150"/>
      <c r="AA503" s="150"/>
      <c r="AB503" s="150"/>
      <c r="AC503" s="150"/>
      <c r="AD503" s="150"/>
      <c r="AE503" s="150"/>
      <c r="AF503" s="150"/>
      <c r="AG503" s="150" t="s">
        <v>850</v>
      </c>
      <c r="AH503" s="150"/>
      <c r="AI503" s="150"/>
      <c r="AJ503" s="150"/>
      <c r="AK503" s="150"/>
      <c r="AL503" s="150"/>
      <c r="AM503" s="150"/>
      <c r="AN503" s="150"/>
      <c r="AO503" s="150"/>
      <c r="AP503" s="150"/>
      <c r="AQ503" s="150"/>
      <c r="AR503" s="150"/>
      <c r="AS503" s="150"/>
      <c r="AT503" s="150"/>
      <c r="AU503" s="150"/>
      <c r="AV503" s="150"/>
      <c r="AW503" s="150"/>
      <c r="AX503" s="150"/>
      <c r="AY503" s="150"/>
      <c r="AZ503" s="150"/>
      <c r="BA503" s="150"/>
      <c r="BB503" s="150"/>
      <c r="BC503" s="150"/>
      <c r="BD503" s="150"/>
      <c r="BE503" s="150"/>
      <c r="BF503" s="150"/>
      <c r="BG503" s="150"/>
      <c r="BH503" s="150"/>
    </row>
    <row r="504" spans="1:60" outlineLevel="1" x14ac:dyDescent="0.2">
      <c r="A504" s="181">
        <v>280</v>
      </c>
      <c r="B504" s="182" t="s">
        <v>860</v>
      </c>
      <c r="C504" s="192" t="s">
        <v>861</v>
      </c>
      <c r="D504" s="183" t="s">
        <v>849</v>
      </c>
      <c r="E504" s="184">
        <v>1</v>
      </c>
      <c r="F504" s="185"/>
      <c r="G504" s="186">
        <f>ROUND(E504*F504,2)</f>
        <v>0</v>
      </c>
      <c r="H504" s="185"/>
      <c r="I504" s="186">
        <f>ROUND(E504*H504,2)</f>
        <v>0</v>
      </c>
      <c r="J504" s="185"/>
      <c r="K504" s="186">
        <f>ROUND(E504*J504,2)</f>
        <v>0</v>
      </c>
      <c r="L504" s="186">
        <v>15</v>
      </c>
      <c r="M504" s="186">
        <f>G504*(1+L504/100)</f>
        <v>0</v>
      </c>
      <c r="N504" s="184">
        <v>0</v>
      </c>
      <c r="O504" s="184">
        <f>ROUND(E504*N504,2)</f>
        <v>0</v>
      </c>
      <c r="P504" s="184">
        <v>0</v>
      </c>
      <c r="Q504" s="184">
        <f>ROUND(E504*P504,2)</f>
        <v>0</v>
      </c>
      <c r="R504" s="186"/>
      <c r="S504" s="186" t="s">
        <v>156</v>
      </c>
      <c r="T504" s="187" t="s">
        <v>226</v>
      </c>
      <c r="U504" s="160">
        <v>0</v>
      </c>
      <c r="V504" s="160">
        <f>ROUND(E504*U504,2)</f>
        <v>0</v>
      </c>
      <c r="W504" s="160"/>
      <c r="X504" s="160"/>
      <c r="Y504" s="160" t="s">
        <v>157</v>
      </c>
      <c r="Z504" s="150"/>
      <c r="AA504" s="150"/>
      <c r="AB504" s="150"/>
      <c r="AC504" s="150"/>
      <c r="AD504" s="150"/>
      <c r="AE504" s="150"/>
      <c r="AF504" s="150"/>
      <c r="AG504" s="150" t="s">
        <v>850</v>
      </c>
      <c r="AH504" s="150"/>
      <c r="AI504" s="150"/>
      <c r="AJ504" s="150"/>
      <c r="AK504" s="150"/>
      <c r="AL504" s="150"/>
      <c r="AM504" s="150"/>
      <c r="AN504" s="150"/>
      <c r="AO504" s="150"/>
      <c r="AP504" s="150"/>
      <c r="AQ504" s="150"/>
      <c r="AR504" s="150"/>
      <c r="AS504" s="150"/>
      <c r="AT504" s="150"/>
      <c r="AU504" s="150"/>
      <c r="AV504" s="150"/>
      <c r="AW504" s="150"/>
      <c r="AX504" s="150"/>
      <c r="AY504" s="150"/>
      <c r="AZ504" s="150"/>
      <c r="BA504" s="150"/>
      <c r="BB504" s="150"/>
      <c r="BC504" s="150"/>
      <c r="BD504" s="150"/>
      <c r="BE504" s="150"/>
      <c r="BF504" s="150"/>
      <c r="BG504" s="150"/>
      <c r="BH504" s="150"/>
    </row>
    <row r="505" spans="1:60" outlineLevel="1" x14ac:dyDescent="0.2">
      <c r="A505" s="173">
        <v>281</v>
      </c>
      <c r="B505" s="174" t="s">
        <v>862</v>
      </c>
      <c r="C505" s="189" t="s">
        <v>863</v>
      </c>
      <c r="D505" s="175" t="s">
        <v>864</v>
      </c>
      <c r="E505" s="176">
        <v>1</v>
      </c>
      <c r="F505" s="177"/>
      <c r="G505" s="178">
        <f>ROUND(E505*F505,2)</f>
        <v>0</v>
      </c>
      <c r="H505" s="177"/>
      <c r="I505" s="178">
        <f>ROUND(E505*H505,2)</f>
        <v>0</v>
      </c>
      <c r="J505" s="177"/>
      <c r="K505" s="178">
        <f>ROUND(E505*J505,2)</f>
        <v>0</v>
      </c>
      <c r="L505" s="178">
        <v>15</v>
      </c>
      <c r="M505" s="178">
        <f>G505*(1+L505/100)</f>
        <v>0</v>
      </c>
      <c r="N505" s="176">
        <v>0</v>
      </c>
      <c r="O505" s="176">
        <f>ROUND(E505*N505,2)</f>
        <v>0</v>
      </c>
      <c r="P505" s="176">
        <v>0</v>
      </c>
      <c r="Q505" s="176">
        <f>ROUND(E505*P505,2)</f>
        <v>0</v>
      </c>
      <c r="R505" s="178"/>
      <c r="S505" s="178" t="s">
        <v>156</v>
      </c>
      <c r="T505" s="179" t="s">
        <v>226</v>
      </c>
      <c r="U505" s="160">
        <v>0</v>
      </c>
      <c r="V505" s="160">
        <f>ROUND(E505*U505,2)</f>
        <v>0</v>
      </c>
      <c r="W505" s="160"/>
      <c r="X505" s="160"/>
      <c r="Y505" s="160" t="s">
        <v>157</v>
      </c>
      <c r="Z505" s="150"/>
      <c r="AA505" s="150"/>
      <c r="AB505" s="150"/>
      <c r="AC505" s="150"/>
      <c r="AD505" s="150"/>
      <c r="AE505" s="150"/>
      <c r="AF505" s="150"/>
      <c r="AG505" s="150" t="s">
        <v>850</v>
      </c>
      <c r="AH505" s="150"/>
      <c r="AI505" s="150"/>
      <c r="AJ505" s="150"/>
      <c r="AK505" s="150"/>
      <c r="AL505" s="150"/>
      <c r="AM505" s="150"/>
      <c r="AN505" s="150"/>
      <c r="AO505" s="150"/>
      <c r="AP505" s="150"/>
      <c r="AQ505" s="150"/>
      <c r="AR505" s="150"/>
      <c r="AS505" s="150"/>
      <c r="AT505" s="150"/>
      <c r="AU505" s="150"/>
      <c r="AV505" s="150"/>
      <c r="AW505" s="150"/>
      <c r="AX505" s="150"/>
      <c r="AY505" s="150"/>
      <c r="AZ505" s="150"/>
      <c r="BA505" s="150"/>
      <c r="BB505" s="150"/>
      <c r="BC505" s="150"/>
      <c r="BD505" s="150"/>
      <c r="BE505" s="150"/>
      <c r="BF505" s="150"/>
      <c r="BG505" s="150"/>
      <c r="BH505" s="150"/>
    </row>
    <row r="506" spans="1:60" ht="33.75" outlineLevel="2" x14ac:dyDescent="0.2">
      <c r="A506" s="157"/>
      <c r="B506" s="158"/>
      <c r="C506" s="253" t="s">
        <v>865</v>
      </c>
      <c r="D506" s="254"/>
      <c r="E506" s="254"/>
      <c r="F506" s="254"/>
      <c r="G506" s="254"/>
      <c r="H506" s="160"/>
      <c r="I506" s="160"/>
      <c r="J506" s="160"/>
      <c r="K506" s="160"/>
      <c r="L506" s="160"/>
      <c r="M506" s="160"/>
      <c r="N506" s="159"/>
      <c r="O506" s="159"/>
      <c r="P506" s="159"/>
      <c r="Q506" s="159"/>
      <c r="R506" s="160"/>
      <c r="S506" s="160"/>
      <c r="T506" s="160"/>
      <c r="U506" s="160"/>
      <c r="V506" s="160"/>
      <c r="W506" s="160"/>
      <c r="X506" s="160"/>
      <c r="Y506" s="160"/>
      <c r="Z506" s="150"/>
      <c r="AA506" s="150"/>
      <c r="AB506" s="150"/>
      <c r="AC506" s="150"/>
      <c r="AD506" s="150"/>
      <c r="AE506" s="150"/>
      <c r="AF506" s="150"/>
      <c r="AG506" s="150" t="s">
        <v>162</v>
      </c>
      <c r="AH506" s="150"/>
      <c r="AI506" s="150"/>
      <c r="AJ506" s="150"/>
      <c r="AK506" s="150"/>
      <c r="AL506" s="150"/>
      <c r="AM506" s="150"/>
      <c r="AN506" s="150"/>
      <c r="AO506" s="150"/>
      <c r="AP506" s="150"/>
      <c r="AQ506" s="150"/>
      <c r="AR506" s="150"/>
      <c r="AS506" s="150"/>
      <c r="AT506" s="150"/>
      <c r="AU506" s="150"/>
      <c r="AV506" s="150"/>
      <c r="AW506" s="150"/>
      <c r="AX506" s="150"/>
      <c r="AY506" s="150"/>
      <c r="AZ506" s="150"/>
      <c r="BA506" s="180" t="str">
        <f>C506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506" s="150"/>
      <c r="BC506" s="150"/>
      <c r="BD506" s="150"/>
      <c r="BE506" s="150"/>
      <c r="BF506" s="150"/>
      <c r="BG506" s="150"/>
      <c r="BH506" s="150"/>
    </row>
    <row r="507" spans="1:60" outlineLevel="1" x14ac:dyDescent="0.2">
      <c r="A507" s="173">
        <v>282</v>
      </c>
      <c r="B507" s="174" t="s">
        <v>862</v>
      </c>
      <c r="C507" s="189" t="s">
        <v>863</v>
      </c>
      <c r="D507" s="175" t="s">
        <v>864</v>
      </c>
      <c r="E507" s="176">
        <v>1</v>
      </c>
      <c r="F507" s="177"/>
      <c r="G507" s="178">
        <f>ROUND(E507*F507,2)</f>
        <v>0</v>
      </c>
      <c r="H507" s="177"/>
      <c r="I507" s="178">
        <f>ROUND(E507*H507,2)</f>
        <v>0</v>
      </c>
      <c r="J507" s="177"/>
      <c r="K507" s="178">
        <f>ROUND(E507*J507,2)</f>
        <v>0</v>
      </c>
      <c r="L507" s="178">
        <v>15</v>
      </c>
      <c r="M507" s="178">
        <f>G507*(1+L507/100)</f>
        <v>0</v>
      </c>
      <c r="N507" s="176">
        <v>0</v>
      </c>
      <c r="O507" s="176">
        <f>ROUND(E507*N507,2)</f>
        <v>0</v>
      </c>
      <c r="P507" s="176">
        <v>0</v>
      </c>
      <c r="Q507" s="176">
        <f>ROUND(E507*P507,2)</f>
        <v>0</v>
      </c>
      <c r="R507" s="178"/>
      <c r="S507" s="178" t="s">
        <v>156</v>
      </c>
      <c r="T507" s="179" t="s">
        <v>226</v>
      </c>
      <c r="U507" s="160">
        <v>0</v>
      </c>
      <c r="V507" s="160">
        <f>ROUND(E507*U507,2)</f>
        <v>0</v>
      </c>
      <c r="W507" s="160"/>
      <c r="X507" s="160"/>
      <c r="Y507" s="160" t="s">
        <v>157</v>
      </c>
      <c r="Z507" s="150"/>
      <c r="AA507" s="150"/>
      <c r="AB507" s="150"/>
      <c r="AC507" s="150"/>
      <c r="AD507" s="150"/>
      <c r="AE507" s="150"/>
      <c r="AF507" s="150"/>
      <c r="AG507" s="150" t="s">
        <v>850</v>
      </c>
      <c r="AH507" s="150"/>
      <c r="AI507" s="150"/>
      <c r="AJ507" s="150"/>
      <c r="AK507" s="150"/>
      <c r="AL507" s="150"/>
      <c r="AM507" s="150"/>
      <c r="AN507" s="150"/>
      <c r="AO507" s="150"/>
      <c r="AP507" s="150"/>
      <c r="AQ507" s="150"/>
      <c r="AR507" s="150"/>
      <c r="AS507" s="150"/>
      <c r="AT507" s="150"/>
      <c r="AU507" s="150"/>
      <c r="AV507" s="150"/>
      <c r="AW507" s="150"/>
      <c r="AX507" s="150"/>
      <c r="AY507" s="150"/>
      <c r="AZ507" s="150"/>
      <c r="BA507" s="150"/>
      <c r="BB507" s="150"/>
      <c r="BC507" s="150"/>
      <c r="BD507" s="150"/>
      <c r="BE507" s="150"/>
      <c r="BF507" s="150"/>
      <c r="BG507" s="150"/>
      <c r="BH507" s="150"/>
    </row>
    <row r="508" spans="1:60" outlineLevel="2" x14ac:dyDescent="0.2">
      <c r="A508" s="157"/>
      <c r="B508" s="158"/>
      <c r="C508" s="253" t="s">
        <v>866</v>
      </c>
      <c r="D508" s="254"/>
      <c r="E508" s="254"/>
      <c r="F508" s="254"/>
      <c r="G508" s="254"/>
      <c r="H508" s="160"/>
      <c r="I508" s="160"/>
      <c r="J508" s="160"/>
      <c r="K508" s="160"/>
      <c r="L508" s="160"/>
      <c r="M508" s="160"/>
      <c r="N508" s="159"/>
      <c r="O508" s="159"/>
      <c r="P508" s="159"/>
      <c r="Q508" s="159"/>
      <c r="R508" s="160"/>
      <c r="S508" s="160"/>
      <c r="T508" s="160"/>
      <c r="U508" s="160"/>
      <c r="V508" s="160"/>
      <c r="W508" s="160"/>
      <c r="X508" s="160"/>
      <c r="Y508" s="160"/>
      <c r="Z508" s="150"/>
      <c r="AA508" s="150"/>
      <c r="AB508" s="150"/>
      <c r="AC508" s="150"/>
      <c r="AD508" s="150"/>
      <c r="AE508" s="150"/>
      <c r="AF508" s="150"/>
      <c r="AG508" s="150" t="s">
        <v>162</v>
      </c>
      <c r="AH508" s="150"/>
      <c r="AI508" s="150"/>
      <c r="AJ508" s="150"/>
      <c r="AK508" s="150"/>
      <c r="AL508" s="150"/>
      <c r="AM508" s="150"/>
      <c r="AN508" s="150"/>
      <c r="AO508" s="150"/>
      <c r="AP508" s="150"/>
      <c r="AQ508" s="150"/>
      <c r="AR508" s="150"/>
      <c r="AS508" s="150"/>
      <c r="AT508" s="150"/>
      <c r="AU508" s="150"/>
      <c r="AV508" s="150"/>
      <c r="AW508" s="150"/>
      <c r="AX508" s="150"/>
      <c r="AY508" s="150"/>
      <c r="AZ508" s="150"/>
      <c r="BA508" s="150"/>
      <c r="BB508" s="150"/>
      <c r="BC508" s="150"/>
      <c r="BD508" s="150"/>
      <c r="BE508" s="150"/>
      <c r="BF508" s="150"/>
      <c r="BG508" s="150"/>
      <c r="BH508" s="150"/>
    </row>
    <row r="509" spans="1:60" outlineLevel="1" x14ac:dyDescent="0.2">
      <c r="A509" s="173">
        <v>283</v>
      </c>
      <c r="B509" s="174" t="s">
        <v>862</v>
      </c>
      <c r="C509" s="189" t="s">
        <v>863</v>
      </c>
      <c r="D509" s="175" t="s">
        <v>864</v>
      </c>
      <c r="E509" s="176">
        <v>40</v>
      </c>
      <c r="F509" s="177"/>
      <c r="G509" s="178">
        <f>ROUND(E509*F509,2)</f>
        <v>0</v>
      </c>
      <c r="H509" s="177"/>
      <c r="I509" s="178">
        <f>ROUND(E509*H509,2)</f>
        <v>0</v>
      </c>
      <c r="J509" s="177"/>
      <c r="K509" s="178">
        <f>ROUND(E509*J509,2)</f>
        <v>0</v>
      </c>
      <c r="L509" s="178">
        <v>15</v>
      </c>
      <c r="M509" s="178">
        <f>G509*(1+L509/100)</f>
        <v>0</v>
      </c>
      <c r="N509" s="176">
        <v>0</v>
      </c>
      <c r="O509" s="176">
        <f>ROUND(E509*N509,2)</f>
        <v>0</v>
      </c>
      <c r="P509" s="176">
        <v>0</v>
      </c>
      <c r="Q509" s="176">
        <f>ROUND(E509*P509,2)</f>
        <v>0</v>
      </c>
      <c r="R509" s="178"/>
      <c r="S509" s="178" t="s">
        <v>156</v>
      </c>
      <c r="T509" s="179" t="s">
        <v>226</v>
      </c>
      <c r="U509" s="160">
        <v>0</v>
      </c>
      <c r="V509" s="160">
        <f>ROUND(E509*U509,2)</f>
        <v>0</v>
      </c>
      <c r="W509" s="160"/>
      <c r="X509" s="160"/>
      <c r="Y509" s="160" t="s">
        <v>157</v>
      </c>
      <c r="Z509" s="150"/>
      <c r="AA509" s="150"/>
      <c r="AB509" s="150"/>
      <c r="AC509" s="150"/>
      <c r="AD509" s="150"/>
      <c r="AE509" s="150"/>
      <c r="AF509" s="150"/>
      <c r="AG509" s="150" t="s">
        <v>850</v>
      </c>
      <c r="AH509" s="150"/>
      <c r="AI509" s="150"/>
      <c r="AJ509" s="150"/>
      <c r="AK509" s="150"/>
      <c r="AL509" s="150"/>
      <c r="AM509" s="150"/>
      <c r="AN509" s="150"/>
      <c r="AO509" s="150"/>
      <c r="AP509" s="150"/>
      <c r="AQ509" s="150"/>
      <c r="AR509" s="150"/>
      <c r="AS509" s="150"/>
      <c r="AT509" s="150"/>
      <c r="AU509" s="150"/>
      <c r="AV509" s="150"/>
      <c r="AW509" s="150"/>
      <c r="AX509" s="150"/>
      <c r="AY509" s="150"/>
      <c r="AZ509" s="150"/>
      <c r="BA509" s="150"/>
      <c r="BB509" s="150"/>
      <c r="BC509" s="150"/>
      <c r="BD509" s="150"/>
      <c r="BE509" s="150"/>
      <c r="BF509" s="150"/>
      <c r="BG509" s="150"/>
      <c r="BH509" s="150"/>
    </row>
    <row r="510" spans="1:60" outlineLevel="2" x14ac:dyDescent="0.2">
      <c r="A510" s="157"/>
      <c r="B510" s="158"/>
      <c r="C510" s="253" t="s">
        <v>867</v>
      </c>
      <c r="D510" s="254"/>
      <c r="E510" s="254"/>
      <c r="F510" s="254"/>
      <c r="G510" s="254"/>
      <c r="H510" s="160"/>
      <c r="I510" s="160"/>
      <c r="J510" s="160"/>
      <c r="K510" s="160"/>
      <c r="L510" s="160"/>
      <c r="M510" s="160"/>
      <c r="N510" s="159"/>
      <c r="O510" s="159"/>
      <c r="P510" s="159"/>
      <c r="Q510" s="159"/>
      <c r="R510" s="160"/>
      <c r="S510" s="160"/>
      <c r="T510" s="160"/>
      <c r="U510" s="160"/>
      <c r="V510" s="160"/>
      <c r="W510" s="160"/>
      <c r="X510" s="160"/>
      <c r="Y510" s="160"/>
      <c r="Z510" s="150"/>
      <c r="AA510" s="150"/>
      <c r="AB510" s="150"/>
      <c r="AC510" s="150"/>
      <c r="AD510" s="150"/>
      <c r="AE510" s="150"/>
      <c r="AF510" s="150"/>
      <c r="AG510" s="150" t="s">
        <v>162</v>
      </c>
      <c r="AH510" s="150"/>
      <c r="AI510" s="150"/>
      <c r="AJ510" s="150"/>
      <c r="AK510" s="150"/>
      <c r="AL510" s="150"/>
      <c r="AM510" s="150"/>
      <c r="AN510" s="150"/>
      <c r="AO510" s="150"/>
      <c r="AP510" s="150"/>
      <c r="AQ510" s="150"/>
      <c r="AR510" s="150"/>
      <c r="AS510" s="150"/>
      <c r="AT510" s="150"/>
      <c r="AU510" s="150"/>
      <c r="AV510" s="150"/>
      <c r="AW510" s="150"/>
      <c r="AX510" s="150"/>
      <c r="AY510" s="150"/>
      <c r="AZ510" s="150"/>
      <c r="BA510" s="150"/>
      <c r="BB510" s="150"/>
      <c r="BC510" s="150"/>
      <c r="BD510" s="150"/>
      <c r="BE510" s="150"/>
      <c r="BF510" s="150"/>
      <c r="BG510" s="150"/>
      <c r="BH510" s="150"/>
    </row>
    <row r="511" spans="1:60" outlineLevel="1" x14ac:dyDescent="0.2">
      <c r="A511" s="173">
        <v>284</v>
      </c>
      <c r="B511" s="174" t="s">
        <v>868</v>
      </c>
      <c r="C511" s="189" t="s">
        <v>869</v>
      </c>
      <c r="D511" s="175" t="s">
        <v>849</v>
      </c>
      <c r="E511" s="176">
        <v>1</v>
      </c>
      <c r="F511" s="177"/>
      <c r="G511" s="178">
        <f>ROUND(E511*F511,2)</f>
        <v>0</v>
      </c>
      <c r="H511" s="177"/>
      <c r="I511" s="178">
        <f>ROUND(E511*H511,2)</f>
        <v>0</v>
      </c>
      <c r="J511" s="177"/>
      <c r="K511" s="178">
        <f>ROUND(E511*J511,2)</f>
        <v>0</v>
      </c>
      <c r="L511" s="178">
        <v>15</v>
      </c>
      <c r="M511" s="178">
        <f>G511*(1+L511/100)</f>
        <v>0</v>
      </c>
      <c r="N511" s="176">
        <v>0</v>
      </c>
      <c r="O511" s="176">
        <f>ROUND(E511*N511,2)</f>
        <v>0</v>
      </c>
      <c r="P511" s="176">
        <v>0</v>
      </c>
      <c r="Q511" s="176">
        <f>ROUND(E511*P511,2)</f>
        <v>0</v>
      </c>
      <c r="R511" s="178"/>
      <c r="S511" s="178" t="s">
        <v>156</v>
      </c>
      <c r="T511" s="179" t="s">
        <v>156</v>
      </c>
      <c r="U511" s="160">
        <v>1</v>
      </c>
      <c r="V511" s="160">
        <f>ROUND(E511*U511,2)</f>
        <v>1</v>
      </c>
      <c r="W511" s="160"/>
      <c r="X511" s="160"/>
      <c r="Y511" s="160" t="s">
        <v>157</v>
      </c>
      <c r="Z511" s="150"/>
      <c r="AA511" s="150"/>
      <c r="AB511" s="150"/>
      <c r="AC511" s="150"/>
      <c r="AD511" s="150"/>
      <c r="AE511" s="150"/>
      <c r="AF511" s="150"/>
      <c r="AG511" s="150" t="s">
        <v>158</v>
      </c>
      <c r="AH511" s="150"/>
      <c r="AI511" s="150"/>
      <c r="AJ511" s="150"/>
      <c r="AK511" s="150"/>
      <c r="AL511" s="150"/>
      <c r="AM511" s="150"/>
      <c r="AN511" s="150"/>
      <c r="AO511" s="150"/>
      <c r="AP511" s="150"/>
      <c r="AQ511" s="150"/>
      <c r="AR511" s="150"/>
      <c r="AS511" s="150"/>
      <c r="AT511" s="150"/>
      <c r="AU511" s="150"/>
      <c r="AV511" s="150"/>
      <c r="AW511" s="150"/>
      <c r="AX511" s="150"/>
      <c r="AY511" s="150"/>
      <c r="AZ511" s="150"/>
      <c r="BA511" s="150"/>
      <c r="BB511" s="150"/>
      <c r="BC511" s="150"/>
      <c r="BD511" s="150"/>
      <c r="BE511" s="150"/>
      <c r="BF511" s="150"/>
      <c r="BG511" s="150"/>
      <c r="BH511" s="150"/>
    </row>
    <row r="512" spans="1:60" ht="22.5" outlineLevel="2" x14ac:dyDescent="0.2">
      <c r="A512" s="157"/>
      <c r="B512" s="158"/>
      <c r="C512" s="253" t="s">
        <v>870</v>
      </c>
      <c r="D512" s="254"/>
      <c r="E512" s="254"/>
      <c r="F512" s="254"/>
      <c r="G512" s="254"/>
      <c r="H512" s="160"/>
      <c r="I512" s="160"/>
      <c r="J512" s="160"/>
      <c r="K512" s="160"/>
      <c r="L512" s="160"/>
      <c r="M512" s="160"/>
      <c r="N512" s="159"/>
      <c r="O512" s="159"/>
      <c r="P512" s="159"/>
      <c r="Q512" s="159"/>
      <c r="R512" s="160"/>
      <c r="S512" s="160"/>
      <c r="T512" s="160"/>
      <c r="U512" s="160"/>
      <c r="V512" s="160"/>
      <c r="W512" s="160"/>
      <c r="X512" s="160"/>
      <c r="Y512" s="160"/>
      <c r="Z512" s="150"/>
      <c r="AA512" s="150"/>
      <c r="AB512" s="150"/>
      <c r="AC512" s="150"/>
      <c r="AD512" s="150"/>
      <c r="AE512" s="150"/>
      <c r="AF512" s="150"/>
      <c r="AG512" s="150" t="s">
        <v>162</v>
      </c>
      <c r="AH512" s="150"/>
      <c r="AI512" s="150"/>
      <c r="AJ512" s="150"/>
      <c r="AK512" s="150"/>
      <c r="AL512" s="150"/>
      <c r="AM512" s="150"/>
      <c r="AN512" s="150"/>
      <c r="AO512" s="150"/>
      <c r="AP512" s="150"/>
      <c r="AQ512" s="150"/>
      <c r="AR512" s="150"/>
      <c r="AS512" s="150"/>
      <c r="AT512" s="150"/>
      <c r="AU512" s="150"/>
      <c r="AV512" s="150"/>
      <c r="AW512" s="150"/>
      <c r="AX512" s="150"/>
      <c r="AY512" s="150"/>
      <c r="AZ512" s="150"/>
      <c r="BA512" s="180" t="str">
        <f>C512</f>
        <v>Náklady spojené s provedením všech technickými normami předepsaných zkoušek a revizí stavebních konstrukcí nebo stavebních prací. (Revize spalinových cest, revize elektroinstalace, tlaková zkouška a revize plynu, topná zkouška atd.)</v>
      </c>
      <c r="BB512" s="150"/>
      <c r="BC512" s="150"/>
      <c r="BD512" s="150"/>
      <c r="BE512" s="150"/>
      <c r="BF512" s="150"/>
      <c r="BG512" s="150"/>
      <c r="BH512" s="150"/>
    </row>
    <row r="513" spans="1:60" outlineLevel="1" x14ac:dyDescent="0.2">
      <c r="A513" s="173">
        <v>285</v>
      </c>
      <c r="B513" s="174" t="s">
        <v>871</v>
      </c>
      <c r="C513" s="189" t="s">
        <v>872</v>
      </c>
      <c r="D513" s="175" t="s">
        <v>849</v>
      </c>
      <c r="E513" s="176">
        <v>1</v>
      </c>
      <c r="F513" s="177"/>
      <c r="G513" s="178">
        <f>ROUND(E513*F513,2)</f>
        <v>0</v>
      </c>
      <c r="H513" s="177"/>
      <c r="I513" s="178">
        <f>ROUND(E513*H513,2)</f>
        <v>0</v>
      </c>
      <c r="J513" s="177"/>
      <c r="K513" s="178">
        <f>ROUND(E513*J513,2)</f>
        <v>0</v>
      </c>
      <c r="L513" s="178">
        <v>15</v>
      </c>
      <c r="M513" s="178">
        <f>G513*(1+L513/100)</f>
        <v>0</v>
      </c>
      <c r="N513" s="176">
        <v>0</v>
      </c>
      <c r="O513" s="176">
        <f>ROUND(E513*N513,2)</f>
        <v>0</v>
      </c>
      <c r="P513" s="176">
        <v>0</v>
      </c>
      <c r="Q513" s="176">
        <f>ROUND(E513*P513,2)</f>
        <v>0</v>
      </c>
      <c r="R513" s="178"/>
      <c r="S513" s="178" t="s">
        <v>156</v>
      </c>
      <c r="T513" s="179" t="s">
        <v>226</v>
      </c>
      <c r="U513" s="160">
        <v>0</v>
      </c>
      <c r="V513" s="160">
        <f>ROUND(E513*U513,2)</f>
        <v>0</v>
      </c>
      <c r="W513" s="160"/>
      <c r="X513" s="160"/>
      <c r="Y513" s="160" t="s">
        <v>157</v>
      </c>
      <c r="Z513" s="150"/>
      <c r="AA513" s="150"/>
      <c r="AB513" s="150"/>
      <c r="AC513" s="150"/>
      <c r="AD513" s="150"/>
      <c r="AE513" s="150"/>
      <c r="AF513" s="150"/>
      <c r="AG513" s="150" t="s">
        <v>850</v>
      </c>
      <c r="AH513" s="150"/>
      <c r="AI513" s="150"/>
      <c r="AJ513" s="150"/>
      <c r="AK513" s="150"/>
      <c r="AL513" s="150"/>
      <c r="AM513" s="150"/>
      <c r="AN513" s="150"/>
      <c r="AO513" s="150"/>
      <c r="AP513" s="150"/>
      <c r="AQ513" s="150"/>
      <c r="AR513" s="150"/>
      <c r="AS513" s="150"/>
      <c r="AT513" s="150"/>
      <c r="AU513" s="150"/>
      <c r="AV513" s="150"/>
      <c r="AW513" s="150"/>
      <c r="AX513" s="150"/>
      <c r="AY513" s="150"/>
      <c r="AZ513" s="150"/>
      <c r="BA513" s="150"/>
      <c r="BB513" s="150"/>
      <c r="BC513" s="150"/>
      <c r="BD513" s="150"/>
      <c r="BE513" s="150"/>
      <c r="BF513" s="150"/>
      <c r="BG513" s="150"/>
      <c r="BH513" s="150"/>
    </row>
    <row r="514" spans="1:60" ht="33.75" outlineLevel="2" x14ac:dyDescent="0.2">
      <c r="A514" s="157"/>
      <c r="B514" s="158"/>
      <c r="C514" s="253" t="s">
        <v>873</v>
      </c>
      <c r="D514" s="254"/>
      <c r="E514" s="254"/>
      <c r="F514" s="254"/>
      <c r="G514" s="254"/>
      <c r="H514" s="160"/>
      <c r="I514" s="160"/>
      <c r="J514" s="160"/>
      <c r="K514" s="160"/>
      <c r="L514" s="160"/>
      <c r="M514" s="160"/>
      <c r="N514" s="159"/>
      <c r="O514" s="159"/>
      <c r="P514" s="159"/>
      <c r="Q514" s="159"/>
      <c r="R514" s="160"/>
      <c r="S514" s="160"/>
      <c r="T514" s="160"/>
      <c r="U514" s="160"/>
      <c r="V514" s="160"/>
      <c r="W514" s="160"/>
      <c r="X514" s="160"/>
      <c r="Y514" s="160"/>
      <c r="Z514" s="150"/>
      <c r="AA514" s="150"/>
      <c r="AB514" s="150"/>
      <c r="AC514" s="150"/>
      <c r="AD514" s="150"/>
      <c r="AE514" s="150"/>
      <c r="AF514" s="150"/>
      <c r="AG514" s="150" t="s">
        <v>162</v>
      </c>
      <c r="AH514" s="150"/>
      <c r="AI514" s="150"/>
      <c r="AJ514" s="150"/>
      <c r="AK514" s="150"/>
      <c r="AL514" s="150"/>
      <c r="AM514" s="150"/>
      <c r="AN514" s="150"/>
      <c r="AO514" s="150"/>
      <c r="AP514" s="150"/>
      <c r="AQ514" s="150"/>
      <c r="AR514" s="150"/>
      <c r="AS514" s="150"/>
      <c r="AT514" s="150"/>
      <c r="AU514" s="150"/>
      <c r="AV514" s="150"/>
      <c r="AW514" s="150"/>
      <c r="AX514" s="150"/>
      <c r="AY514" s="150"/>
      <c r="AZ514" s="150"/>
      <c r="BA514" s="180" t="str">
        <f>C514</f>
        <v>Kompletace dokladové části stavby k předání a převzetí stavby. Doklady o vlastnostech materiálů, o provedených zkouškách a měření, o výchozích kontrolách provozuschopnosti, o zaškolení obsluhy, revizní zprávy s výsledkem - bez závad, doklady o oprávnění k provádění prací, doklady o likvidaci odpadů, návody k obsluze, kopie záručních listů - 2x tištěné a 1x na CD nosiči v elektronické podobě.</v>
      </c>
      <c r="BB514" s="150"/>
      <c r="BC514" s="150"/>
      <c r="BD514" s="150"/>
      <c r="BE514" s="150"/>
      <c r="BF514" s="150"/>
      <c r="BG514" s="150"/>
      <c r="BH514" s="150"/>
    </row>
    <row r="515" spans="1:60" outlineLevel="1" x14ac:dyDescent="0.2">
      <c r="A515" s="173">
        <v>286</v>
      </c>
      <c r="B515" s="174" t="s">
        <v>874</v>
      </c>
      <c r="C515" s="189" t="s">
        <v>875</v>
      </c>
      <c r="D515" s="175" t="s">
        <v>849</v>
      </c>
      <c r="E515" s="176">
        <v>1</v>
      </c>
      <c r="F515" s="177"/>
      <c r="G515" s="178">
        <f>ROUND(E515*F515,2)</f>
        <v>0</v>
      </c>
      <c r="H515" s="177"/>
      <c r="I515" s="178">
        <f>ROUND(E515*H515,2)</f>
        <v>0</v>
      </c>
      <c r="J515" s="177"/>
      <c r="K515" s="178">
        <f>ROUND(E515*J515,2)</f>
        <v>0</v>
      </c>
      <c r="L515" s="178">
        <v>15</v>
      </c>
      <c r="M515" s="178">
        <f>G515*(1+L515/100)</f>
        <v>0</v>
      </c>
      <c r="N515" s="176">
        <v>0</v>
      </c>
      <c r="O515" s="176">
        <f>ROUND(E515*N515,2)</f>
        <v>0</v>
      </c>
      <c r="P515" s="176">
        <v>0</v>
      </c>
      <c r="Q515" s="176">
        <f>ROUND(E515*P515,2)</f>
        <v>0</v>
      </c>
      <c r="R515" s="178"/>
      <c r="S515" s="178" t="s">
        <v>156</v>
      </c>
      <c r="T515" s="179" t="s">
        <v>226</v>
      </c>
      <c r="U515" s="160">
        <v>0</v>
      </c>
      <c r="V515" s="160">
        <f>ROUND(E515*U515,2)</f>
        <v>0</v>
      </c>
      <c r="W515" s="160"/>
      <c r="X515" s="160"/>
      <c r="Y515" s="160" t="s">
        <v>157</v>
      </c>
      <c r="Z515" s="150"/>
      <c r="AA515" s="150"/>
      <c r="AB515" s="150"/>
      <c r="AC515" s="150"/>
      <c r="AD515" s="150"/>
      <c r="AE515" s="150"/>
      <c r="AF515" s="150"/>
      <c r="AG515" s="150" t="s">
        <v>850</v>
      </c>
      <c r="AH515" s="150"/>
      <c r="AI515" s="150"/>
      <c r="AJ515" s="150"/>
      <c r="AK515" s="150"/>
      <c r="AL515" s="150"/>
      <c r="AM515" s="150"/>
      <c r="AN515" s="150"/>
      <c r="AO515" s="150"/>
      <c r="AP515" s="150"/>
      <c r="AQ515" s="150"/>
      <c r="AR515" s="150"/>
      <c r="AS515" s="150"/>
      <c r="AT515" s="150"/>
      <c r="AU515" s="150"/>
      <c r="AV515" s="150"/>
      <c r="AW515" s="150"/>
      <c r="AX515" s="150"/>
      <c r="AY515" s="150"/>
      <c r="AZ515" s="150"/>
      <c r="BA515" s="150"/>
      <c r="BB515" s="150"/>
      <c r="BC515" s="150"/>
      <c r="BD515" s="150"/>
      <c r="BE515" s="150"/>
      <c r="BF515" s="150"/>
      <c r="BG515" s="150"/>
      <c r="BH515" s="150"/>
    </row>
    <row r="516" spans="1:60" x14ac:dyDescent="0.2">
      <c r="A516" s="3"/>
      <c r="B516" s="4"/>
      <c r="C516" s="193"/>
      <c r="D516" s="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AE516">
        <v>15</v>
      </c>
      <c r="AF516">
        <v>21</v>
      </c>
      <c r="AG516" t="s">
        <v>136</v>
      </c>
    </row>
    <row r="517" spans="1:60" x14ac:dyDescent="0.2">
      <c r="A517" s="153"/>
      <c r="B517" s="154" t="s">
        <v>29</v>
      </c>
      <c r="C517" s="194"/>
      <c r="D517" s="155"/>
      <c r="E517" s="156"/>
      <c r="F517" s="156"/>
      <c r="G517" s="172">
        <f>G8+G16+G30+G46+G59+G63+G65+G68+G78+G101+G109+G119+G130+G160+G197+G248+G261+G276+G312+G337+G359+G380+G384+G401+G411+G435+G447+G496</f>
        <v>0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AE517">
        <f>SUMIF(L7:L515,AE516,G7:G515)</f>
        <v>0</v>
      </c>
      <c r="AF517">
        <f>SUMIF(L7:L515,AF516,G7:G515)</f>
        <v>0</v>
      </c>
      <c r="AG517" t="s">
        <v>876</v>
      </c>
    </row>
    <row r="518" spans="1:60" x14ac:dyDescent="0.2">
      <c r="C518" s="195"/>
      <c r="D518" s="10"/>
      <c r="AG518" t="s">
        <v>877</v>
      </c>
    </row>
    <row r="519" spans="1:60" x14ac:dyDescent="0.2">
      <c r="D519" s="10"/>
    </row>
    <row r="520" spans="1:60" x14ac:dyDescent="0.2">
      <c r="D520" s="10"/>
    </row>
    <row r="521" spans="1:60" x14ac:dyDescent="0.2">
      <c r="D521" s="10"/>
    </row>
    <row r="522" spans="1:60" x14ac:dyDescent="0.2">
      <c r="D522" s="10"/>
    </row>
    <row r="523" spans="1:60" x14ac:dyDescent="0.2">
      <c r="D523" s="10"/>
    </row>
    <row r="524" spans="1:60" x14ac:dyDescent="0.2">
      <c r="D524" s="10"/>
    </row>
    <row r="525" spans="1:60" x14ac:dyDescent="0.2">
      <c r="D525" s="10"/>
    </row>
    <row r="526" spans="1:60" x14ac:dyDescent="0.2">
      <c r="D526" s="10"/>
    </row>
    <row r="527" spans="1:60" x14ac:dyDescent="0.2">
      <c r="D527" s="10"/>
    </row>
    <row r="528" spans="1:60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2YhnMjEkju3f0vNT2+6Ng7jytCYSIQipaWbZ0n83dnGyyMOtOMzmGIAdPOCXubdqUl5OxYrJMfW4gAHpelMtpw==" saltValue="L0piknHmsrrJGDOq/JQJkw==" spinCount="100000" sheet="1" formatRows="0"/>
  <mergeCells count="138">
    <mergeCell ref="A1:G1"/>
    <mergeCell ref="C2:G2"/>
    <mergeCell ref="C3:G3"/>
    <mergeCell ref="C4:G4"/>
    <mergeCell ref="C10:G10"/>
    <mergeCell ref="C11:G11"/>
    <mergeCell ref="C53:G53"/>
    <mergeCell ref="C54:G54"/>
    <mergeCell ref="C57:G57"/>
    <mergeCell ref="C61:G61"/>
    <mergeCell ref="C73:G73"/>
    <mergeCell ref="C80:G80"/>
    <mergeCell ref="C13:G13"/>
    <mergeCell ref="C14:G14"/>
    <mergeCell ref="C18:G18"/>
    <mergeCell ref="C22:G22"/>
    <mergeCell ref="C43:G43"/>
    <mergeCell ref="C50:G50"/>
    <mergeCell ref="C125:G125"/>
    <mergeCell ref="C127:G127"/>
    <mergeCell ref="C129:G129"/>
    <mergeCell ref="C132:G132"/>
    <mergeCell ref="C134:G134"/>
    <mergeCell ref="C136:G136"/>
    <mergeCell ref="C106:G106"/>
    <mergeCell ref="C108:G108"/>
    <mergeCell ref="C111:G111"/>
    <mergeCell ref="C114:G114"/>
    <mergeCell ref="C116:G116"/>
    <mergeCell ref="C118:G118"/>
    <mergeCell ref="C155:G155"/>
    <mergeCell ref="C157:G157"/>
    <mergeCell ref="C159:G159"/>
    <mergeCell ref="C164:G164"/>
    <mergeCell ref="C167:G167"/>
    <mergeCell ref="C182:G182"/>
    <mergeCell ref="C138:G138"/>
    <mergeCell ref="C141:G141"/>
    <mergeCell ref="C145:G145"/>
    <mergeCell ref="C147:G147"/>
    <mergeCell ref="C149:G149"/>
    <mergeCell ref="C151:G151"/>
    <mergeCell ref="C201:G201"/>
    <mergeCell ref="C204:G204"/>
    <mergeCell ref="C206:G206"/>
    <mergeCell ref="C208:G208"/>
    <mergeCell ref="C213:G213"/>
    <mergeCell ref="C215:G215"/>
    <mergeCell ref="C186:G186"/>
    <mergeCell ref="C188:G188"/>
    <mergeCell ref="C190:G190"/>
    <mergeCell ref="C192:G192"/>
    <mergeCell ref="C194:G194"/>
    <mergeCell ref="C196:G196"/>
    <mergeCell ref="C245:G245"/>
    <mergeCell ref="C247:G247"/>
    <mergeCell ref="C250:G250"/>
    <mergeCell ref="C252:G252"/>
    <mergeCell ref="C254:G254"/>
    <mergeCell ref="C256:G256"/>
    <mergeCell ref="C217:G217"/>
    <mergeCell ref="C219:G219"/>
    <mergeCell ref="C237:G237"/>
    <mergeCell ref="C239:G239"/>
    <mergeCell ref="C241:G241"/>
    <mergeCell ref="C243:G243"/>
    <mergeCell ref="C282:G282"/>
    <mergeCell ref="C284:G284"/>
    <mergeCell ref="C286:G286"/>
    <mergeCell ref="C288:G288"/>
    <mergeCell ref="C290:G290"/>
    <mergeCell ref="C292:G292"/>
    <mergeCell ref="C258:G258"/>
    <mergeCell ref="C260:G260"/>
    <mergeCell ref="C271:G271"/>
    <mergeCell ref="C273:G273"/>
    <mergeCell ref="C275:G275"/>
    <mergeCell ref="C280:G280"/>
    <mergeCell ref="C316:G316"/>
    <mergeCell ref="C318:G318"/>
    <mergeCell ref="C320:G320"/>
    <mergeCell ref="C322:G322"/>
    <mergeCell ref="C324:G324"/>
    <mergeCell ref="C326:G326"/>
    <mergeCell ref="C303:G303"/>
    <mergeCell ref="C305:G305"/>
    <mergeCell ref="C307:G307"/>
    <mergeCell ref="C309:G309"/>
    <mergeCell ref="C311:G311"/>
    <mergeCell ref="C314:G314"/>
    <mergeCell ref="C367:G367"/>
    <mergeCell ref="C373:G373"/>
    <mergeCell ref="C382:G382"/>
    <mergeCell ref="C387:G387"/>
    <mergeCell ref="C392:G392"/>
    <mergeCell ref="C396:G396"/>
    <mergeCell ref="C328:G328"/>
    <mergeCell ref="C333:G333"/>
    <mergeCell ref="C339:G339"/>
    <mergeCell ref="C351:G351"/>
    <mergeCell ref="C353:G353"/>
    <mergeCell ref="C355:G355"/>
    <mergeCell ref="C421:G421"/>
    <mergeCell ref="C423:G423"/>
    <mergeCell ref="C426:G426"/>
    <mergeCell ref="C428:G428"/>
    <mergeCell ref="C430:G430"/>
    <mergeCell ref="C433:G433"/>
    <mergeCell ref="C398:G398"/>
    <mergeCell ref="C400:G400"/>
    <mergeCell ref="C403:G403"/>
    <mergeCell ref="C406:G406"/>
    <mergeCell ref="C408:G408"/>
    <mergeCell ref="C410:G410"/>
    <mergeCell ref="C464:G464"/>
    <mergeCell ref="C466:G466"/>
    <mergeCell ref="C468:G468"/>
    <mergeCell ref="C471:G471"/>
    <mergeCell ref="C474:G474"/>
    <mergeCell ref="C477:G477"/>
    <mergeCell ref="C449:G449"/>
    <mergeCell ref="C452:G452"/>
    <mergeCell ref="C454:G454"/>
    <mergeCell ref="C456:G456"/>
    <mergeCell ref="C459:G459"/>
    <mergeCell ref="C462:G462"/>
    <mergeCell ref="C502:G502"/>
    <mergeCell ref="C506:G506"/>
    <mergeCell ref="C508:G508"/>
    <mergeCell ref="C510:G510"/>
    <mergeCell ref="C512:G512"/>
    <mergeCell ref="C514:G514"/>
    <mergeCell ref="C485:G485"/>
    <mergeCell ref="C491:G491"/>
    <mergeCell ref="C493:G493"/>
    <mergeCell ref="C495:G495"/>
    <mergeCell ref="C498:G498"/>
    <mergeCell ref="C500:G500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Čapek</dc:creator>
  <cp:lastModifiedBy>Jana Vaňková</cp:lastModifiedBy>
  <cp:lastPrinted>2019-03-19T12:27:02Z</cp:lastPrinted>
  <dcterms:created xsi:type="dcterms:W3CDTF">2009-04-08T07:15:50Z</dcterms:created>
  <dcterms:modified xsi:type="dcterms:W3CDTF">2023-05-26T07:22:15Z</dcterms:modified>
</cp:coreProperties>
</file>