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laufcz-my.sharepoint.com/personal/jiraskova_jplegal_cz/Documents/PODĚBRADY/Audio/"/>
    </mc:Choice>
  </mc:AlternateContent>
  <xr:revisionPtr revIDLastSave="114" documentId="8_{22EBBCA2-A1C8-4919-8F94-AB68F1C26E94}" xr6:coauthVersionLast="47" xr6:coauthVersionMax="47" xr10:uidLastSave="{BAEBD826-ACCE-4713-B6D4-70B62AC6139B}"/>
  <bookViews>
    <workbookView xWindow="-108" yWindow="-108" windowWidth="23256" windowHeight="13896" tabRatio="500" xr2:uid="{00000000-000D-0000-FFFF-FFFF00000000}"/>
  </bookViews>
  <sheets>
    <sheet name="AVT" sheetId="1" r:id="rId1"/>
  </sheets>
  <definedNames>
    <definedName name="_xlnm.Print_Titles" localSheetId="0">AVT!$1:$9</definedName>
    <definedName name="_xlnm.Print_Area" localSheetId="0">AVT!$A$1:$H$69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33" i="1" l="1"/>
  <c r="G34" i="1"/>
  <c r="G35" i="1" l="1"/>
  <c r="G57" i="1" l="1"/>
  <c r="A51" i="1" l="1"/>
  <c r="A52" i="1" s="1"/>
  <c r="A53" i="1" s="1"/>
  <c r="A54" i="1" s="1"/>
  <c r="A43" i="1" l="1"/>
  <c r="A44" i="1" s="1"/>
  <c r="A45" i="1" s="1"/>
  <c r="A46" i="1" s="1"/>
  <c r="A47" i="1" s="1"/>
  <c r="A48" i="1" s="1"/>
  <c r="A49" i="1" s="1"/>
  <c r="G58" i="1" l="1"/>
  <c r="A56" i="1" l="1"/>
  <c r="A57" i="1" s="1"/>
  <c r="A58" i="1" s="1"/>
  <c r="A11" i="1" l="1"/>
  <c r="A12" i="1" s="1"/>
  <c r="A13" i="1" s="1"/>
  <c r="A14" i="1" s="1"/>
  <c r="A15" i="1" s="1"/>
  <c r="A16" i="1" l="1"/>
  <c r="A17" i="1" s="1"/>
  <c r="A18" i="1" s="1"/>
  <c r="A19" i="1" s="1"/>
  <c r="A20" i="1" s="1"/>
  <c r="A21" i="1" l="1"/>
  <c r="A22" i="1" s="1"/>
  <c r="A23" i="1" s="1"/>
  <c r="A24" i="1" l="1"/>
  <c r="A25" i="1" s="1"/>
  <c r="A26" i="1" s="1"/>
  <c r="A27" i="1" l="1"/>
  <c r="A28" i="1" s="1"/>
  <c r="A29" i="1" s="1"/>
  <c r="A30" i="1" s="1"/>
  <c r="A31" i="1" l="1"/>
  <c r="A32" i="1" s="1"/>
  <c r="G64" i="1"/>
  <c r="G63" i="1"/>
  <c r="G62" i="1"/>
  <c r="G61" i="1"/>
  <c r="G60" i="1"/>
  <c r="G59" i="1"/>
  <c r="G56" i="1"/>
  <c r="A33" i="1" l="1"/>
  <c r="A34" i="1" s="1"/>
  <c r="A35" i="1" s="1"/>
  <c r="A36" i="1" s="1"/>
  <c r="A37" i="1" s="1"/>
  <c r="A38" i="1" s="1"/>
  <c r="A39" i="1" s="1"/>
  <c r="A40" i="1" s="1"/>
  <c r="A41" i="1" s="1"/>
  <c r="G54" i="1"/>
  <c r="G48" i="1"/>
  <c r="G53" i="1"/>
  <c r="G44" i="1"/>
  <c r="G45" i="1"/>
  <c r="G43" i="1"/>
  <c r="G47" i="1"/>
  <c r="G46" i="1"/>
  <c r="G49" i="1"/>
  <c r="G31" i="1"/>
  <c r="G41" i="1"/>
  <c r="G65" i="1"/>
  <c r="G40" i="1"/>
  <c r="G66" i="1"/>
  <c r="G37" i="1"/>
  <c r="G52" i="1"/>
  <c r="G39" i="1"/>
  <c r="G38" i="1"/>
  <c r="G36" i="1"/>
  <c r="G32" i="1"/>
  <c r="G30" i="1"/>
  <c r="G29" i="1"/>
  <c r="G27" i="1"/>
  <c r="G28" i="1"/>
  <c r="G26" i="1"/>
  <c r="G21" i="1"/>
  <c r="G20" i="1"/>
  <c r="G25" i="1"/>
  <c r="G24" i="1"/>
  <c r="G22" i="1"/>
  <c r="G23" i="1"/>
  <c r="G16" i="1"/>
  <c r="G17" i="1"/>
  <c r="G19" i="1"/>
  <c r="G18" i="1"/>
  <c r="G15" i="1"/>
  <c r="G11" i="1"/>
  <c r="G12" i="1"/>
  <c r="G51" i="1"/>
  <c r="G13" i="1"/>
  <c r="G14" i="1"/>
  <c r="F55" i="1" l="1"/>
  <c r="F42" i="1"/>
  <c r="F10" i="1"/>
  <c r="F50" i="1" l="1"/>
  <c r="H68" i="1"/>
  <c r="H69" i="1" s="1"/>
  <c r="A59" i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<sst xmlns="http://schemas.openxmlformats.org/spreadsheetml/2006/main" count="161" uniqueCount="90">
  <si>
    <t>Akce:</t>
  </si>
  <si>
    <t>Profese:</t>
  </si>
  <si>
    <t>Datum:</t>
  </si>
  <si>
    <t>Zpracoval:</t>
  </si>
  <si>
    <t xml:space="preserve"> Ing. Štěpán Prášil</t>
  </si>
  <si>
    <t>Kontakt:</t>
  </si>
  <si>
    <t xml:space="preserve"> +420725587828, sp@avtg.cz</t>
  </si>
  <si>
    <t>Poř.</t>
  </si>
  <si>
    <t>Značení</t>
  </si>
  <si>
    <t>Popis</t>
  </si>
  <si>
    <t>MJ.</t>
  </si>
  <si>
    <t>MN.</t>
  </si>
  <si>
    <t>Jedn. cena</t>
  </si>
  <si>
    <t>Cena/pol.</t>
  </si>
  <si>
    <t>kpl</t>
  </si>
  <si>
    <t>ks</t>
  </si>
  <si>
    <t xml:space="preserve">Modulární patch panel osazený 24x Cat.6A keystonů 1RU </t>
  </si>
  <si>
    <t>Příslušenství: vyvazovací vertikální lišty, napájecí lišty se zásuvkami 230VAC s přepěťovou ochranou T3 dle ČSN, police, RU šuplík, záslepky, vyvazovací prvky. 4 kolečka s brzdou.</t>
  </si>
  <si>
    <t>m</t>
  </si>
  <si>
    <t>Drobný montážní a kotvící materiál</t>
  </si>
  <si>
    <t xml:space="preserve">Realizační projektová dokumentace </t>
  </si>
  <si>
    <t>Montáž koncových prvků a konektorů a další montážní náklady s tím spojené, včetně úklidu, ubytování a dopravy.</t>
  </si>
  <si>
    <t>Oživení zařízení, nastavení a konfigurace systému. Systémové testy, včetně ubytování a dopravy.</t>
  </si>
  <si>
    <t>Zaškolení obsluhy zařízení, včetně ubytování a dopravy.</t>
  </si>
  <si>
    <t>Dodávka průvodně technické dokumentace (dokumentace skutečného stavu, návody, fotodokumentace, atd.) v počtu 1 paré.</t>
  </si>
  <si>
    <t>Výchozí revize elektro, včetně ubytování a dopravy.</t>
  </si>
  <si>
    <t>Celkem bez DPH</t>
  </si>
  <si>
    <t>Soupis dodávek a prací</t>
  </si>
  <si>
    <t>Celkem s DPH</t>
  </si>
  <si>
    <t>KOMUNITNÍ CENTRUM – ul. Hakenova, Poděbrady, st.p.č. 1733/6, k.ú. Poděbrady</t>
  </si>
  <si>
    <t xml:space="preserve"> červen 2024</t>
  </si>
  <si>
    <r>
      <t>DMX kabel, 110 Ohm, 2</t>
    </r>
    <r>
      <rPr>
        <sz val="10"/>
        <rFont val="Calibri"/>
        <family val="2"/>
        <charset val="238"/>
      </rPr>
      <t>×</t>
    </r>
    <r>
      <rPr>
        <sz val="10"/>
        <rFont val="Arial"/>
        <family val="2"/>
        <charset val="238"/>
      </rPr>
      <t>0,34 mm2, FRNC, CPR třída Dca</t>
    </r>
  </si>
  <si>
    <t>ZVUK</t>
  </si>
  <si>
    <t>REP_L,R</t>
  </si>
  <si>
    <r>
      <t>Line array subasový box, 1×15", 400W / 1600W peak, pokrytí 100°</t>
    </r>
    <r>
      <rPr>
        <sz val="10"/>
        <rFont val="Calibri"/>
        <family val="2"/>
        <charset val="238"/>
      </rPr>
      <t>×</t>
    </r>
    <r>
      <rPr>
        <sz val="10"/>
        <rFont val="Arial"/>
        <family val="2"/>
        <charset val="238"/>
      </rPr>
      <t>15°, frekvenční rozsah 70 Hz - 20 kHz, passive biam zapojení, citlivost 90dB SPL, max 122 dB SPL peak, uchycovací příslušenství pro spojení boxů</t>
    </r>
  </si>
  <si>
    <r>
      <t>Line array box, dvou pásmový, 8"LF a 2×1"HF, výkon 400W / 1600W peak, pokrytí 100°</t>
    </r>
    <r>
      <rPr>
        <sz val="10"/>
        <rFont val="Calibri"/>
        <family val="2"/>
        <charset val="238"/>
      </rPr>
      <t>×</t>
    </r>
    <r>
      <rPr>
        <sz val="10"/>
        <rFont val="Arial"/>
        <family val="2"/>
        <charset val="238"/>
      </rPr>
      <t>15°, frekvenční rozsah 70 Hz - 20 kHz, passive biam zapojení, citlivost 90dB SPL, max 122 dB SPL peak, uchycovací příslušenství pro spojení boxů</t>
    </r>
  </si>
  <si>
    <t>Systémový rám pro zavěšení až 6 LA boxů</t>
  </si>
  <si>
    <t>Závěs pro uchycení rámu LA boxů</t>
  </si>
  <si>
    <t>REP_0_1-4</t>
  </si>
  <si>
    <r>
      <t>Aktivní mobilní repro s 12" LF, bluetooth audio, 90°</t>
    </r>
    <r>
      <rPr>
        <sz val="10"/>
        <color theme="1"/>
        <rFont val="Calibri"/>
        <family val="2"/>
        <charset val="238"/>
      </rPr>
      <t>×</t>
    </r>
    <r>
      <rPr>
        <sz val="10"/>
        <color theme="1"/>
        <rFont val="Arial"/>
        <family val="2"/>
        <charset val="238"/>
      </rPr>
      <t>60°, dbx AFS, 53Hz-20kHz, 127dB SPL, 12,4kg</t>
    </r>
  </si>
  <si>
    <t>AMP_1</t>
  </si>
  <si>
    <t>Koncový zesilovač 4×1250W pro 8Ω, DSP procesor - EQ, fr.propusti, limitace a zpoždění, LCD a LAN pro nastavení a ovládání, LED indikace stavu, AUX výstup pro status, GPIO, DANTE audio vstup, 4×Terminal block vstupy (+20 dBu), link, výstupní šroubovací svorky, spínaný zesilovač a zdroj, výška 2U.</t>
  </si>
  <si>
    <t>MIX</t>
  </si>
  <si>
    <t>Rozšiřující DANTE karta 32x32 kanálů pro mixážní pult</t>
  </si>
  <si>
    <t>Digitální mixážní pult, 96kHz engine s latencí &lt;0.7ms, 48 Input Channels, 12 Stereo Mixes + LR, 3 Stereo Matrix, 8 Stereo FX Engines + Dedicated Returns, 64×64 I/O Port for Audio Networking, 32×32 USB Audio Interface, Remote Expanders. 24 Onboard Preamps, 14 Line Outputs, 25 Faders / 6 Layers, 16 Assignable SoftKeys, 4 Assignable Soft Rotaries.</t>
  </si>
  <si>
    <t>PM_1-2</t>
  </si>
  <si>
    <t>16 mic/line and 8 line out expander stage box</t>
  </si>
  <si>
    <t>Digitální vysílač pro ruční mikrofon s vypínačem bez mikrofonní vložky, 20Hz- 20kHz, AES šifrování, přenosné pásmo 470 ÷ 526 MHz nebo 552  ÷ 607 MHz, výkon vysílače 10 mW, SNR ≥ 110dBA, provoz až 12h, 2x dobíjecí baterie, LED indikace stavu baterie.</t>
  </si>
  <si>
    <t>Digitální kapesní vysílač, 20Hz- 20kHz, AES šifrování, přenosné pásmo 470 ÷ 526 MHz nebo 552  ÷ 607 MHz, výkon vysílače 10 mW, SNR ≥ 110dBA, provoz až 12h, 2x dobíjecí baterie, LED indikace stavu baterií</t>
  </si>
  <si>
    <t>Náhlavní mikrofon s kardoidní charakteristikou včetně kabelu, citlivost: 1,6 mV/Pa, maximální SPL 150dB, pro daný bezdrátový vysílač.</t>
  </si>
  <si>
    <t>Klopový mikrofon s kardoidní charakteristikou včetně kabelu, klipu a molitanu, citlivost: 40 mV/Pa, maximální SPL 120dB, pro daný bezdrátový vysílač.</t>
  </si>
  <si>
    <t>Nabíječka pro dvě baterie/vysílače, monitoring po LAN (PoE) s externí napájením.</t>
  </si>
  <si>
    <t>Čtyř kanálový digitální diverzitní přijímač, 19" rack uchycení, 20Hz- 20kHz, AES šifrování, přenosné pásmo 470 ÷ 526 MHz nebo 552  ÷ 607 MHz, LED indikace stavu baterie, LAN monitoring, 2x analogový i DANTE výstup.</t>
  </si>
  <si>
    <t>WMIC_1-4</t>
  </si>
  <si>
    <t>Dynamická mikrofonní vložka s kardoidní charakteristikou, 40Hz- 16kHz, citlivost: 2,1 mV/Pa, maximální SPL 154dB, kompatibilní pro daný bezdrátový vysílač.</t>
  </si>
  <si>
    <t xml:space="preserve">Mikrofonní stojan výsuvný s ramenem, výška stojanu 1120/2010 mm, délka posuvného ramena 1065 mm, barva černá. </t>
  </si>
  <si>
    <t xml:space="preserve">Nízký výsuvný mikrofonní stojan s teleskopickým ramenem. Výška stojanu 425/645 mm. Délka ramena 470/775 mm. </t>
  </si>
  <si>
    <t>MIC_1-4</t>
  </si>
  <si>
    <t>DI BOXY</t>
  </si>
  <si>
    <t>Repro kabel SCH 4×4 kabel, FRNC, CPR třída Dca</t>
  </si>
  <si>
    <t>Kabel FFTP Cat.6A 500MHz s LS0H/Dca provedení</t>
  </si>
  <si>
    <t>Použití lešení na práce ve výšce, včetně všech bezpečnostních prvků</t>
  </si>
  <si>
    <t>Mikrofonní kabel 5m, XLR M - XLR F, AWG 24, PVC, 5m</t>
  </si>
  <si>
    <t>Mikrofonní kabel 5m, XLR M - XLR F, AWG 24, PVC, 10m</t>
  </si>
  <si>
    <t>Mikrofonní kabel 5m, XLR M - XLR F, AWG 24, PVC, 15m</t>
  </si>
  <si>
    <t>Audio kabel 3m, JACK 6,3-6,3, AWG 24, PVC, 15m</t>
  </si>
  <si>
    <t>Sada propojovacích kabelů a konektorů do racku</t>
  </si>
  <si>
    <t>Sada 2ks stojanů pro reprobox, nastavitelná výška 1270/1930mm, nosnost 40kg, voděodolná taška</t>
  </si>
  <si>
    <t>RACK</t>
  </si>
  <si>
    <t>RAV_1</t>
  </si>
  <si>
    <t>KABELÁŽ</t>
  </si>
  <si>
    <t>Stojanový rozvaděč, 27U, š.600mm, hl.600mm, barevné provedení černé.</t>
  </si>
  <si>
    <t>DSW_1</t>
  </si>
  <si>
    <t>Gigabitový L3 PoE smart switch. QoS, VLAN, LACP, LAG, RSTP, DSCP, RSPAN, IGMP+, IGMPv3 MLDv2, IGMPv1,v2 Querier v3, porty 24×Gb PoE+, 4×SFP+. PoE rozpočet 370W.</t>
  </si>
  <si>
    <t>Router 5x Gigabit LAN, USB, IPv6, mají firewall, Queues, NAT, VPN do 450Mbps</t>
  </si>
  <si>
    <t>RTB_1</t>
  </si>
  <si>
    <t>Jednokanálový aktivní DI box, vstup a výstup jsou přizpůsobeny jak pro jack, tak pro XLR konektory. Přepínač pro úpravu úrovně signálu (-20 dB, -40 dB), robustní kovové tělo, možnost napájení 9V baterií.</t>
  </si>
  <si>
    <t>PRÁCE</t>
  </si>
  <si>
    <t>Projektový management, včetně ubytování a dopravy.</t>
  </si>
  <si>
    <t>Instalace kabelových žlabů, včetně úklidu, ubytování a dopravy.</t>
  </si>
  <si>
    <t>Instalace kabeláže, včetně úklidu, ubytování a dopravy.</t>
  </si>
  <si>
    <t>Programování ovládání, včetně ubytování a dopravy.</t>
  </si>
  <si>
    <r>
      <t>Digitální RF vysílač, UHF pásmo 863 - 865 MHz nebo 926 - 928 MHz, 6/8 kanálů, audio MIC/Line vstup,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RF výkon 10 mW, dosah 50/100m uvnitř/venku.</t>
    </r>
  </si>
  <si>
    <r>
      <t>Digitální RF přijímač, UHF pásmo 863 - 865 MHz nebo 926 - 928 MHz, 6/8 kanálů, sluchátkový výstup,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1500 mAh baterie.</t>
    </r>
  </si>
  <si>
    <t>Indukční smyčka na krk pro RF přijímače, kabelem 40 cm, 3,5 mm jack.</t>
  </si>
  <si>
    <t>Kardioidní  dynamický mikrofon se zabudovaným shock-mount systémem, frekvenční rozsah 40Hz-16kHz. Bez vypínače.</t>
  </si>
  <si>
    <t>Kondenzátorový mikrofon, směrová charakteristika kardioidní, noise level 19dBA, frekvenční rozsah 20Hz-20kHz. Cutt off přepínač, phantomové napájení.</t>
  </si>
  <si>
    <t>IS-RF</t>
  </si>
  <si>
    <t>D.1.4h - část ozvučení</t>
  </si>
  <si>
    <t xml:space="preserve">Nabízené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</si>
</sst>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#,##0\._);;;_(@_)"/>
    <numFmt numFmtId="165" formatCode="#,##0&quot; Kč&quot;"/>
    <numFmt numFmtId="166" formatCode="#,##0.00&quot; Kč&quot;"/>
    <numFmt numFmtId="167" formatCode="#,##0\ [$Kč-405];\-#,##0\ [$Kč-405]"/>
    <numFmt numFmtId="168" formatCode="#,##0\ &quot;Kč&quot;"/>
    <numFmt numFmtId="169" formatCode="#,##0.00\ &quot;Kč&quot;"/>
    <numFmt numFmtId="170" formatCode="#\.##"/>
    <numFmt numFmtId="171" formatCode="#\.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119">
    <xf numFmtId="0" fontId="0" fillId="0" borderId="0" xfId="0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center" vertical="top"/>
    </xf>
    <xf numFmtId="166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2" xfId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/>
    </xf>
    <xf numFmtId="3" fontId="7" fillId="2" borderId="2" xfId="1" applyNumberFormat="1" applyFont="1" applyFill="1" applyBorder="1" applyAlignment="1">
      <alignment horizontal="center" vertical="top" wrapText="1"/>
    </xf>
    <xf numFmtId="165" fontId="7" fillId="2" borderId="2" xfId="1" applyNumberFormat="1" applyFont="1" applyFill="1" applyBorder="1" applyAlignment="1">
      <alignment horizontal="center" vertical="top"/>
    </xf>
    <xf numFmtId="166" fontId="7" fillId="2" borderId="2" xfId="0" applyNumberFormat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vertical="top"/>
    </xf>
    <xf numFmtId="0" fontId="8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165" fontId="8" fillId="2" borderId="5" xfId="0" applyNumberFormat="1" applyFont="1" applyFill="1" applyBorder="1" applyAlignment="1">
      <alignment vertical="top"/>
    </xf>
    <xf numFmtId="167" fontId="8" fillId="2" borderId="6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165" fontId="0" fillId="0" borderId="5" xfId="1" applyNumberFormat="1" applyFont="1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vertical="top" wrapText="1"/>
    </xf>
    <xf numFmtId="165" fontId="0" fillId="0" borderId="5" xfId="0" applyNumberFormat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5" xfId="4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165" fontId="0" fillId="0" borderId="5" xfId="0" applyNumberFormat="1" applyBorder="1" applyAlignment="1">
      <alignment horizontal="right" vertical="top"/>
    </xf>
    <xf numFmtId="0" fontId="0" fillId="3" borderId="5" xfId="0" applyFill="1" applyBorder="1" applyAlignment="1">
      <alignment horizontal="center" vertical="top" wrapText="1"/>
    </xf>
    <xf numFmtId="165" fontId="0" fillId="0" borderId="0" xfId="1" applyNumberFormat="1" applyFont="1" applyAlignment="1">
      <alignment vertical="top"/>
    </xf>
    <xf numFmtId="0" fontId="0" fillId="0" borderId="0" xfId="1" applyFont="1" applyAlignment="1">
      <alignment vertical="top"/>
    </xf>
    <xf numFmtId="165" fontId="0" fillId="0" borderId="0" xfId="0" applyNumberFormat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166" fontId="0" fillId="0" borderId="6" xfId="0" applyNumberFormat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3" borderId="8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center" vertical="top" wrapText="1"/>
    </xf>
    <xf numFmtId="165" fontId="0" fillId="0" borderId="8" xfId="0" applyNumberFormat="1" applyBorder="1" applyAlignment="1">
      <alignment vertical="top"/>
    </xf>
    <xf numFmtId="0" fontId="0" fillId="0" borderId="9" xfId="0" applyBorder="1" applyAlignment="1">
      <alignment horizontal="left" vertical="top" wrapText="1"/>
    </xf>
    <xf numFmtId="16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/>
    </xf>
    <xf numFmtId="165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vertical="top"/>
    </xf>
    <xf numFmtId="0" fontId="6" fillId="0" borderId="0" xfId="1" applyFont="1" applyAlignment="1">
      <alignment vertical="top"/>
    </xf>
    <xf numFmtId="164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right" vertical="top"/>
    </xf>
    <xf numFmtId="0" fontId="0" fillId="0" borderId="0" xfId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8" fontId="7" fillId="0" borderId="0" xfId="0" applyNumberFormat="1" applyFont="1" applyAlignment="1">
      <alignment horizontal="center" vertical="top"/>
    </xf>
    <xf numFmtId="169" fontId="7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68" fontId="6" fillId="0" borderId="0" xfId="0" applyNumberFormat="1" applyFont="1" applyAlignment="1">
      <alignment horizontal="center" vertical="top"/>
    </xf>
    <xf numFmtId="169" fontId="6" fillId="0" borderId="0" xfId="0" applyNumberFormat="1" applyFont="1" applyAlignment="1">
      <alignment horizontal="right" vertical="top"/>
    </xf>
    <xf numFmtId="167" fontId="6" fillId="0" borderId="0" xfId="0" applyNumberFormat="1" applyFont="1" applyAlignment="1">
      <alignment horizontal="right" vertical="top"/>
    </xf>
    <xf numFmtId="165" fontId="3" fillId="0" borderId="12" xfId="0" applyNumberFormat="1" applyFont="1" applyBorder="1" applyAlignment="1">
      <alignment vertical="top" wrapText="1"/>
    </xf>
    <xf numFmtId="165" fontId="2" fillId="0" borderId="12" xfId="0" applyNumberFormat="1" applyFont="1" applyBorder="1" applyAlignment="1">
      <alignment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70" fontId="0" fillId="0" borderId="4" xfId="0" applyNumberFormat="1" applyBorder="1" applyAlignment="1">
      <alignment horizontal="center" vertical="top"/>
    </xf>
    <xf numFmtId="171" fontId="8" fillId="2" borderId="4" xfId="0" applyNumberFormat="1" applyFont="1" applyFill="1" applyBorder="1" applyAlignment="1">
      <alignment horizontal="center" vertical="top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/>
    </xf>
    <xf numFmtId="168" fontId="15" fillId="0" borderId="5" xfId="0" applyNumberFormat="1" applyFont="1" applyBorder="1" applyAlignment="1">
      <alignment horizontal="right" vertical="top"/>
    </xf>
    <xf numFmtId="0" fontId="15" fillId="0" borderId="6" xfId="0" applyFont="1" applyBorder="1" applyAlignment="1">
      <alignment horizontal="left" vertical="top"/>
    </xf>
    <xf numFmtId="0" fontId="15" fillId="0" borderId="5" xfId="0" applyFont="1" applyBorder="1" applyAlignment="1">
      <alignment horizontal="center" vertical="top" wrapText="1"/>
    </xf>
    <xf numFmtId="0" fontId="16" fillId="0" borderId="5" xfId="2" applyFont="1" applyBorder="1" applyAlignment="1">
      <alignment horizontal="center" vertical="top"/>
    </xf>
    <xf numFmtId="168" fontId="15" fillId="0" borderId="5" xfId="0" applyNumberFormat="1" applyFont="1" applyBorder="1" applyAlignment="1">
      <alignment vertical="top"/>
    </xf>
    <xf numFmtId="0" fontId="16" fillId="0" borderId="6" xfId="2" applyFont="1" applyBorder="1" applyAlignment="1">
      <alignment horizontal="left" vertical="top"/>
    </xf>
    <xf numFmtId="0" fontId="15" fillId="0" borderId="6" xfId="0" applyFont="1" applyBorder="1" applyAlignment="1">
      <alignment vertical="top" wrapText="1"/>
    </xf>
    <xf numFmtId="0" fontId="4" fillId="0" borderId="0" xfId="1" applyAlignment="1">
      <alignment vertical="top"/>
    </xf>
    <xf numFmtId="170" fontId="0" fillId="0" borderId="7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4" borderId="5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center" vertical="top" wrapText="1"/>
    </xf>
    <xf numFmtId="168" fontId="4" fillId="0" borderId="14" xfId="0" applyNumberFormat="1" applyFont="1" applyBorder="1" applyAlignment="1">
      <alignment vertical="top"/>
    </xf>
    <xf numFmtId="169" fontId="4" fillId="0" borderId="15" xfId="0" applyNumberFormat="1" applyFont="1" applyBorder="1" applyAlignment="1">
      <alignment horizontal="left" vertical="top" wrapText="1"/>
    </xf>
    <xf numFmtId="168" fontId="4" fillId="0" borderId="16" xfId="0" applyNumberFormat="1" applyFont="1" applyBorder="1" applyAlignment="1">
      <alignment vertical="top"/>
    </xf>
    <xf numFmtId="0" fontId="4" fillId="0" borderId="15" xfId="0" applyFont="1" applyBorder="1" applyAlignment="1">
      <alignment horizontal="left" vertical="top" wrapText="1"/>
    </xf>
    <xf numFmtId="0" fontId="15" fillId="0" borderId="0" xfId="1" applyFont="1" applyAlignment="1">
      <alignment vertical="top"/>
    </xf>
    <xf numFmtId="0" fontId="5" fillId="0" borderId="6" xfId="0" applyFont="1" applyBorder="1" applyAlignment="1">
      <alignment vertical="top" wrapText="1"/>
    </xf>
    <xf numFmtId="170" fontId="0" fillId="4" borderId="4" xfId="0" applyNumberForma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5" xfId="4" applyFont="1" applyFill="1" applyBorder="1" applyAlignment="1">
      <alignment horizontal="left" vertical="top" wrapText="1"/>
    </xf>
    <xf numFmtId="165" fontId="0" fillId="4" borderId="5" xfId="0" applyNumberFormat="1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0" xfId="0" applyFill="1" applyAlignment="1">
      <alignment vertical="top"/>
    </xf>
    <xf numFmtId="0" fontId="15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/>
    </xf>
    <xf numFmtId="168" fontId="15" fillId="4" borderId="5" xfId="0" applyNumberFormat="1" applyFont="1" applyFill="1" applyBorder="1" applyAlignment="1">
      <alignment vertical="top"/>
    </xf>
    <xf numFmtId="0" fontId="15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vertical="top"/>
    </xf>
    <xf numFmtId="165" fontId="0" fillId="4" borderId="5" xfId="0" applyNumberFormat="1" applyFill="1" applyBorder="1" applyAlignment="1">
      <alignment horizontal="right" vertical="top"/>
    </xf>
    <xf numFmtId="0" fontId="0" fillId="4" borderId="6" xfId="0" applyFill="1" applyBorder="1" applyAlignment="1">
      <alignment vertical="top" wrapText="1"/>
    </xf>
    <xf numFmtId="0" fontId="15" fillId="4" borderId="5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5">
    <cellStyle name="Normální" xfId="0" builtinId="0"/>
    <cellStyle name="Normální 2 2" xfId="1" xr:uid="{00000000-0005-0000-0000-000006000000}"/>
    <cellStyle name="Normální 3" xfId="2" xr:uid="{00000000-0005-0000-0000-000007000000}"/>
    <cellStyle name="Normální 3 10 2" xfId="3" xr:uid="{00000000-0005-0000-0000-000008000000}"/>
    <cellStyle name="normální_Zadávací podklad pro profese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69"/>
  <sheetViews>
    <sheetView tabSelected="1" view="pageBreakPreview" zoomScaleNormal="100" zoomScaleSheetLayoutView="100" workbookViewId="0">
      <pane ySplit="9" topLeftCell="A10" activePane="bottomLeft" state="frozen"/>
      <selection pane="bottomLeft" activeCell="H9" sqref="H9"/>
    </sheetView>
  </sheetViews>
  <sheetFormatPr defaultColWidth="9.33203125" defaultRowHeight="11.4" outlineLevelRow="1" x14ac:dyDescent="0.25"/>
  <cols>
    <col min="1" max="1" width="5.6640625" style="48" customWidth="1"/>
    <col min="2" max="2" width="12.6640625" style="49" customWidth="1"/>
    <col min="3" max="3" width="54.6640625" style="50" customWidth="1"/>
    <col min="4" max="4" width="5.6640625" style="51" customWidth="1"/>
    <col min="5" max="5" width="6.6640625" style="52" customWidth="1"/>
    <col min="6" max="6" width="13.6640625" style="53" customWidth="1"/>
    <col min="7" max="7" width="15.6640625" style="54" customWidth="1"/>
    <col min="8" max="8" width="30.6640625" style="55" customWidth="1"/>
    <col min="9" max="9" width="5.109375" style="56" customWidth="1"/>
    <col min="10" max="16384" width="9.33203125" style="56"/>
  </cols>
  <sheetData>
    <row r="1" spans="1:9" s="69" customFormat="1" ht="17.399999999999999" x14ac:dyDescent="0.25">
      <c r="A1" s="116" t="s">
        <v>0</v>
      </c>
      <c r="B1" s="116"/>
      <c r="C1" s="75" t="s">
        <v>29</v>
      </c>
      <c r="D1" s="64"/>
      <c r="E1" s="65"/>
      <c r="F1" s="66"/>
      <c r="G1" s="67"/>
      <c r="H1" s="68"/>
    </row>
    <row r="2" spans="1:9" s="2" customFormat="1" ht="15.6" x14ac:dyDescent="0.25">
      <c r="A2" s="116" t="s">
        <v>1</v>
      </c>
      <c r="B2" s="116"/>
      <c r="C2" s="76" t="s">
        <v>88</v>
      </c>
      <c r="D2" s="4"/>
      <c r="E2" s="1"/>
      <c r="F2" s="70"/>
      <c r="G2" s="71"/>
      <c r="H2" s="72"/>
    </row>
    <row r="3" spans="1:9" s="2" customFormat="1" ht="15.6" x14ac:dyDescent="0.25">
      <c r="A3" s="116"/>
      <c r="B3" s="116"/>
      <c r="C3" s="64" t="s">
        <v>27</v>
      </c>
      <c r="D3" s="4"/>
      <c r="E3" s="1"/>
      <c r="F3" s="70"/>
      <c r="G3" s="71"/>
      <c r="H3" s="72"/>
    </row>
    <row r="4" spans="1:9" s="2" customFormat="1" ht="15" x14ac:dyDescent="0.25">
      <c r="A4" s="116"/>
      <c r="B4" s="116"/>
      <c r="C4" s="3"/>
      <c r="D4" s="4"/>
      <c r="E4" s="1"/>
      <c r="F4" s="70"/>
      <c r="G4" s="71"/>
      <c r="H4" s="72"/>
    </row>
    <row r="5" spans="1:9" s="2" customFormat="1" ht="15" x14ac:dyDescent="0.25">
      <c r="A5" s="116" t="s">
        <v>2</v>
      </c>
      <c r="B5" s="116"/>
      <c r="C5" s="77" t="s">
        <v>30</v>
      </c>
      <c r="D5" s="4"/>
      <c r="E5" s="1"/>
      <c r="F5" s="70"/>
      <c r="G5" s="71"/>
      <c r="H5" s="72"/>
    </row>
    <row r="6" spans="1:9" s="2" customFormat="1" ht="15" x14ac:dyDescent="0.25">
      <c r="A6" s="116" t="s">
        <v>3</v>
      </c>
      <c r="B6" s="116"/>
      <c r="C6" s="3" t="s">
        <v>4</v>
      </c>
      <c r="D6" s="4"/>
      <c r="E6" s="1"/>
      <c r="F6" s="70"/>
      <c r="G6" s="71"/>
      <c r="H6" s="72"/>
    </row>
    <row r="7" spans="1:9" s="2" customFormat="1" ht="15" x14ac:dyDescent="0.25">
      <c r="A7" s="116" t="s">
        <v>5</v>
      </c>
      <c r="B7" s="116"/>
      <c r="C7" s="3" t="s">
        <v>6</v>
      </c>
      <c r="D7" s="4"/>
      <c r="E7" s="1"/>
      <c r="F7" s="70"/>
      <c r="G7" s="71"/>
      <c r="H7" s="72"/>
    </row>
    <row r="8" spans="1:9" s="2" customFormat="1" ht="15.6" thickBot="1" x14ac:dyDescent="0.3">
      <c r="A8" s="1"/>
      <c r="C8" s="3"/>
      <c r="D8" s="4"/>
      <c r="E8" s="1"/>
      <c r="F8" s="5"/>
      <c r="G8" s="6"/>
      <c r="H8" s="7"/>
    </row>
    <row r="9" spans="1:9" s="16" customFormat="1" ht="16.2" thickBot="1" x14ac:dyDescent="0.3">
      <c r="A9" s="8" t="s">
        <v>7</v>
      </c>
      <c r="B9" s="9" t="s">
        <v>8</v>
      </c>
      <c r="C9" s="10" t="s">
        <v>9</v>
      </c>
      <c r="D9" s="11" t="s">
        <v>10</v>
      </c>
      <c r="E9" s="12" t="s">
        <v>11</v>
      </c>
      <c r="F9" s="13" t="s">
        <v>12</v>
      </c>
      <c r="G9" s="14" t="s">
        <v>13</v>
      </c>
      <c r="H9" s="15" t="s">
        <v>89</v>
      </c>
    </row>
    <row r="10" spans="1:9" s="21" customFormat="1" ht="13.2" x14ac:dyDescent="0.25">
      <c r="A10" s="79">
        <v>1</v>
      </c>
      <c r="B10" s="17"/>
      <c r="C10" s="18" t="s">
        <v>32</v>
      </c>
      <c r="D10" s="17"/>
      <c r="E10" s="17"/>
      <c r="F10" s="19">
        <f>SUM(G11:G41)</f>
        <v>0</v>
      </c>
      <c r="G10" s="19"/>
      <c r="H10" s="20"/>
    </row>
    <row r="11" spans="1:9" s="21" customFormat="1" ht="53.4" outlineLevel="1" x14ac:dyDescent="0.25">
      <c r="A11" s="78">
        <f>A10*100+1</f>
        <v>101</v>
      </c>
      <c r="B11" s="24" t="s">
        <v>33</v>
      </c>
      <c r="C11" s="31" t="s">
        <v>35</v>
      </c>
      <c r="D11" s="24" t="s">
        <v>15</v>
      </c>
      <c r="E11" s="24">
        <v>6</v>
      </c>
      <c r="F11" s="36">
        <v>0</v>
      </c>
      <c r="G11" s="36">
        <f t="shared" ref="G11:G15" si="0">E11*F11</f>
        <v>0</v>
      </c>
      <c r="H11" s="32"/>
    </row>
    <row r="12" spans="1:9" s="21" customFormat="1" ht="53.4" outlineLevel="1" x14ac:dyDescent="0.25">
      <c r="A12" s="78">
        <f t="shared" ref="A12:A28" si="1">A11+1</f>
        <v>102</v>
      </c>
      <c r="B12" s="24" t="s">
        <v>33</v>
      </c>
      <c r="C12" s="31" t="s">
        <v>34</v>
      </c>
      <c r="D12" s="34" t="s">
        <v>15</v>
      </c>
      <c r="E12" s="34">
        <v>2</v>
      </c>
      <c r="F12" s="36">
        <v>0</v>
      </c>
      <c r="G12" s="36">
        <f t="shared" si="0"/>
        <v>0</v>
      </c>
      <c r="H12" s="35"/>
    </row>
    <row r="13" spans="1:9" s="21" customFormat="1" ht="13.2" outlineLevel="1" x14ac:dyDescent="0.25">
      <c r="A13" s="78">
        <f t="shared" si="1"/>
        <v>103</v>
      </c>
      <c r="B13" s="24" t="s">
        <v>33</v>
      </c>
      <c r="C13" s="33" t="s">
        <v>36</v>
      </c>
      <c r="D13" s="34" t="s">
        <v>15</v>
      </c>
      <c r="E13" s="34">
        <v>2</v>
      </c>
      <c r="F13" s="36">
        <v>0</v>
      </c>
      <c r="G13" s="36">
        <f t="shared" si="0"/>
        <v>0</v>
      </c>
      <c r="H13" s="35"/>
    </row>
    <row r="14" spans="1:9" s="21" customFormat="1" ht="13.2" outlineLevel="1" x14ac:dyDescent="0.25">
      <c r="A14" s="78">
        <f t="shared" si="1"/>
        <v>104</v>
      </c>
      <c r="B14" s="24" t="s">
        <v>33</v>
      </c>
      <c r="C14" s="33" t="s">
        <v>37</v>
      </c>
      <c r="D14" s="34" t="s">
        <v>15</v>
      </c>
      <c r="E14" s="34">
        <v>2</v>
      </c>
      <c r="F14" s="36">
        <v>0</v>
      </c>
      <c r="G14" s="36">
        <f t="shared" si="0"/>
        <v>0</v>
      </c>
      <c r="H14" s="32"/>
    </row>
    <row r="15" spans="1:9" s="22" customFormat="1" ht="27" outlineLevel="1" x14ac:dyDescent="0.25">
      <c r="A15" s="78">
        <f t="shared" si="1"/>
        <v>105</v>
      </c>
      <c r="B15" s="24" t="s">
        <v>38</v>
      </c>
      <c r="C15" s="33" t="s">
        <v>39</v>
      </c>
      <c r="D15" s="34" t="s">
        <v>15</v>
      </c>
      <c r="E15" s="34">
        <v>4</v>
      </c>
      <c r="F15" s="36">
        <v>0</v>
      </c>
      <c r="G15" s="36">
        <f t="shared" si="0"/>
        <v>0</v>
      </c>
      <c r="H15" s="35"/>
      <c r="I15" s="21"/>
    </row>
    <row r="16" spans="1:9" s="22" customFormat="1" ht="66" outlineLevel="1" x14ac:dyDescent="0.25">
      <c r="A16" s="78">
        <f t="shared" si="1"/>
        <v>106</v>
      </c>
      <c r="B16" s="24" t="s">
        <v>40</v>
      </c>
      <c r="C16" s="80" t="s">
        <v>41</v>
      </c>
      <c r="D16" s="34" t="s">
        <v>15</v>
      </c>
      <c r="E16" s="34">
        <v>1</v>
      </c>
      <c r="F16" s="36">
        <v>0</v>
      </c>
      <c r="G16" s="36">
        <f t="shared" ref="G16:G18" si="2">E16*F16</f>
        <v>0</v>
      </c>
      <c r="H16" s="35"/>
      <c r="I16" s="21"/>
    </row>
    <row r="17" spans="1:9" s="22" customFormat="1" ht="79.2" outlineLevel="1" x14ac:dyDescent="0.25">
      <c r="A17" s="78">
        <f t="shared" si="1"/>
        <v>107</v>
      </c>
      <c r="B17" s="81" t="s">
        <v>42</v>
      </c>
      <c r="C17" s="80" t="s">
        <v>44</v>
      </c>
      <c r="D17" s="81" t="s">
        <v>15</v>
      </c>
      <c r="E17" s="81">
        <v>1</v>
      </c>
      <c r="F17" s="36">
        <v>0</v>
      </c>
      <c r="G17" s="82">
        <f t="shared" si="2"/>
        <v>0</v>
      </c>
      <c r="H17" s="83"/>
      <c r="I17" s="21"/>
    </row>
    <row r="18" spans="1:9" s="22" customFormat="1" ht="13.2" outlineLevel="1" x14ac:dyDescent="0.25">
      <c r="A18" s="78">
        <f t="shared" si="1"/>
        <v>108</v>
      </c>
      <c r="B18" s="81" t="s">
        <v>42</v>
      </c>
      <c r="C18" s="80" t="s">
        <v>43</v>
      </c>
      <c r="D18" s="81" t="s">
        <v>15</v>
      </c>
      <c r="E18" s="81">
        <v>1</v>
      </c>
      <c r="F18" s="36">
        <v>0</v>
      </c>
      <c r="G18" s="82">
        <f t="shared" si="2"/>
        <v>0</v>
      </c>
      <c r="H18" s="83"/>
      <c r="I18" s="21"/>
    </row>
    <row r="19" spans="1:9" s="22" customFormat="1" ht="13.2" outlineLevel="1" x14ac:dyDescent="0.25">
      <c r="A19" s="78">
        <f t="shared" si="1"/>
        <v>109</v>
      </c>
      <c r="B19" s="81" t="s">
        <v>45</v>
      </c>
      <c r="C19" s="80" t="s">
        <v>46</v>
      </c>
      <c r="D19" s="81" t="s">
        <v>15</v>
      </c>
      <c r="E19" s="81">
        <v>2</v>
      </c>
      <c r="F19" s="36">
        <v>0</v>
      </c>
      <c r="G19" s="82">
        <f t="shared" ref="G19" si="3">E19*F19</f>
        <v>0</v>
      </c>
      <c r="H19" s="83"/>
      <c r="I19" s="21"/>
    </row>
    <row r="20" spans="1:9" s="22" customFormat="1" ht="66" outlineLevel="1" x14ac:dyDescent="0.25">
      <c r="A20" s="78">
        <f t="shared" si="1"/>
        <v>110</v>
      </c>
      <c r="B20" s="84" t="s">
        <v>53</v>
      </c>
      <c r="C20" s="80" t="s">
        <v>47</v>
      </c>
      <c r="D20" s="84" t="s">
        <v>15</v>
      </c>
      <c r="E20" s="85">
        <v>4</v>
      </c>
      <c r="F20" s="36">
        <v>0</v>
      </c>
      <c r="G20" s="86">
        <f>E20*F20</f>
        <v>0</v>
      </c>
      <c r="H20" s="87"/>
      <c r="I20" s="21"/>
    </row>
    <row r="21" spans="1:9" s="22" customFormat="1" ht="39.6" outlineLevel="1" x14ac:dyDescent="0.25">
      <c r="A21" s="78">
        <f t="shared" si="1"/>
        <v>111</v>
      </c>
      <c r="B21" s="84" t="s">
        <v>53</v>
      </c>
      <c r="C21" s="80" t="s">
        <v>54</v>
      </c>
      <c r="D21" s="81" t="s">
        <v>15</v>
      </c>
      <c r="E21" s="81">
        <v>4</v>
      </c>
      <c r="F21" s="36">
        <v>0</v>
      </c>
      <c r="G21" s="86">
        <f>E21*F21</f>
        <v>0</v>
      </c>
      <c r="H21" s="88"/>
      <c r="I21" s="89"/>
    </row>
    <row r="22" spans="1:9" s="22" customFormat="1" ht="52.8" outlineLevel="1" x14ac:dyDescent="0.25">
      <c r="A22" s="78">
        <f t="shared" si="1"/>
        <v>112</v>
      </c>
      <c r="B22" s="84" t="s">
        <v>53</v>
      </c>
      <c r="C22" s="80" t="s">
        <v>48</v>
      </c>
      <c r="D22" s="81" t="s">
        <v>15</v>
      </c>
      <c r="E22" s="81">
        <v>1</v>
      </c>
      <c r="F22" s="36">
        <v>0</v>
      </c>
      <c r="G22" s="86">
        <f t="shared" ref="G22:G28" si="4">E22*F22</f>
        <v>0</v>
      </c>
      <c r="H22" s="88"/>
      <c r="I22" s="21"/>
    </row>
    <row r="23" spans="1:9" s="22" customFormat="1" ht="39.6" outlineLevel="1" x14ac:dyDescent="0.25">
      <c r="A23" s="78">
        <f t="shared" si="1"/>
        <v>113</v>
      </c>
      <c r="B23" s="84" t="s">
        <v>53</v>
      </c>
      <c r="C23" s="80" t="s">
        <v>49</v>
      </c>
      <c r="D23" s="81" t="s">
        <v>15</v>
      </c>
      <c r="E23" s="81">
        <v>1</v>
      </c>
      <c r="F23" s="36">
        <v>0</v>
      </c>
      <c r="G23" s="86">
        <f t="shared" si="4"/>
        <v>0</v>
      </c>
      <c r="H23" s="88"/>
      <c r="I23" s="21"/>
    </row>
    <row r="24" spans="1:9" s="22" customFormat="1" ht="39.6" outlineLevel="1" x14ac:dyDescent="0.25">
      <c r="A24" s="78">
        <f t="shared" si="1"/>
        <v>114</v>
      </c>
      <c r="B24" s="84" t="s">
        <v>53</v>
      </c>
      <c r="C24" s="80" t="s">
        <v>50</v>
      </c>
      <c r="D24" s="81" t="s">
        <v>15</v>
      </c>
      <c r="E24" s="81">
        <v>1</v>
      </c>
      <c r="F24" s="36">
        <v>0</v>
      </c>
      <c r="G24" s="86">
        <f t="shared" si="4"/>
        <v>0</v>
      </c>
      <c r="H24" s="88"/>
      <c r="I24" s="21"/>
    </row>
    <row r="25" spans="1:9" s="22" customFormat="1" ht="26.4" outlineLevel="1" x14ac:dyDescent="0.25">
      <c r="A25" s="78">
        <f t="shared" si="1"/>
        <v>115</v>
      </c>
      <c r="B25" s="84" t="s">
        <v>53</v>
      </c>
      <c r="C25" s="80" t="s">
        <v>51</v>
      </c>
      <c r="D25" s="81" t="s">
        <v>15</v>
      </c>
      <c r="E25" s="81">
        <v>2</v>
      </c>
      <c r="F25" s="36">
        <v>0</v>
      </c>
      <c r="G25" s="86">
        <f t="shared" si="4"/>
        <v>0</v>
      </c>
      <c r="H25" s="88"/>
      <c r="I25" s="21"/>
    </row>
    <row r="26" spans="1:9" s="22" customFormat="1" ht="52.8" outlineLevel="1" x14ac:dyDescent="0.25">
      <c r="A26" s="78">
        <f t="shared" si="1"/>
        <v>116</v>
      </c>
      <c r="B26" s="84" t="s">
        <v>53</v>
      </c>
      <c r="C26" s="80" t="s">
        <v>52</v>
      </c>
      <c r="D26" s="81" t="s">
        <v>15</v>
      </c>
      <c r="E26" s="81">
        <v>1</v>
      </c>
      <c r="F26" s="36">
        <v>0</v>
      </c>
      <c r="G26" s="86">
        <f t="shared" si="4"/>
        <v>0</v>
      </c>
      <c r="H26" s="88"/>
      <c r="I26" s="21"/>
    </row>
    <row r="27" spans="1:9" s="22" customFormat="1" ht="26.4" outlineLevel="1" x14ac:dyDescent="0.25">
      <c r="A27" s="78">
        <f t="shared" si="1"/>
        <v>117</v>
      </c>
      <c r="B27" s="84" t="s">
        <v>57</v>
      </c>
      <c r="C27" s="80" t="s">
        <v>85</v>
      </c>
      <c r="D27" s="81" t="s">
        <v>15</v>
      </c>
      <c r="E27" s="81">
        <v>2</v>
      </c>
      <c r="F27" s="36">
        <v>0</v>
      </c>
      <c r="G27" s="86">
        <f t="shared" si="4"/>
        <v>0</v>
      </c>
      <c r="H27" s="88"/>
      <c r="I27" s="21"/>
    </row>
    <row r="28" spans="1:9" s="22" customFormat="1" ht="39.6" outlineLevel="1" x14ac:dyDescent="0.25">
      <c r="A28" s="78">
        <f t="shared" si="1"/>
        <v>118</v>
      </c>
      <c r="B28" s="84" t="s">
        <v>57</v>
      </c>
      <c r="C28" s="80" t="s">
        <v>86</v>
      </c>
      <c r="D28" s="81" t="s">
        <v>15</v>
      </c>
      <c r="E28" s="81">
        <v>2</v>
      </c>
      <c r="F28" s="36">
        <v>0</v>
      </c>
      <c r="G28" s="86">
        <f t="shared" si="4"/>
        <v>0</v>
      </c>
      <c r="H28" s="88"/>
      <c r="I28" s="21"/>
    </row>
    <row r="29" spans="1:9" s="22" customFormat="1" ht="26.4" outlineLevel="1" x14ac:dyDescent="0.25">
      <c r="A29" s="78">
        <f t="shared" ref="A29" si="5">A28+1</f>
        <v>119</v>
      </c>
      <c r="B29" s="84" t="s">
        <v>57</v>
      </c>
      <c r="C29" s="80" t="s">
        <v>55</v>
      </c>
      <c r="D29" s="81" t="s">
        <v>15</v>
      </c>
      <c r="E29" s="81">
        <v>4</v>
      </c>
      <c r="F29" s="36">
        <v>0</v>
      </c>
      <c r="G29" s="86">
        <f t="shared" ref="G29" si="6">E29*F29</f>
        <v>0</v>
      </c>
      <c r="H29" s="99"/>
      <c r="I29" s="21"/>
    </row>
    <row r="30" spans="1:9" s="22" customFormat="1" ht="26.4" outlineLevel="1" x14ac:dyDescent="0.25">
      <c r="A30" s="78">
        <f t="shared" ref="A30:A40" si="7">A29+1</f>
        <v>120</v>
      </c>
      <c r="B30" s="84" t="s">
        <v>57</v>
      </c>
      <c r="C30" s="80" t="s">
        <v>56</v>
      </c>
      <c r="D30" s="81" t="s">
        <v>15</v>
      </c>
      <c r="E30" s="81">
        <v>2</v>
      </c>
      <c r="F30" s="36">
        <v>0</v>
      </c>
      <c r="G30" s="86">
        <f t="shared" ref="G30:G36" si="8">E30*F30</f>
        <v>0</v>
      </c>
      <c r="H30" s="99"/>
      <c r="I30" s="21"/>
    </row>
    <row r="31" spans="1:9" s="22" customFormat="1" ht="26.4" outlineLevel="1" x14ac:dyDescent="0.25">
      <c r="A31" s="78">
        <f t="shared" si="7"/>
        <v>121</v>
      </c>
      <c r="B31" s="24" t="s">
        <v>38</v>
      </c>
      <c r="C31" s="80" t="s">
        <v>67</v>
      </c>
      <c r="D31" s="81" t="s">
        <v>14</v>
      </c>
      <c r="E31" s="81">
        <v>1</v>
      </c>
      <c r="F31" s="36">
        <v>0</v>
      </c>
      <c r="G31" s="86">
        <f t="shared" ref="G31" si="9">E31*F31</f>
        <v>0</v>
      </c>
      <c r="H31" s="99"/>
      <c r="I31" s="21"/>
    </row>
    <row r="32" spans="1:9" s="22" customFormat="1" ht="52.8" outlineLevel="1" x14ac:dyDescent="0.25">
      <c r="A32" s="78">
        <f t="shared" si="7"/>
        <v>122</v>
      </c>
      <c r="B32" s="84" t="s">
        <v>58</v>
      </c>
      <c r="C32" s="80" t="s">
        <v>76</v>
      </c>
      <c r="D32" s="81" t="s">
        <v>15</v>
      </c>
      <c r="E32" s="81">
        <v>4</v>
      </c>
      <c r="F32" s="36">
        <v>0</v>
      </c>
      <c r="G32" s="86">
        <f t="shared" si="8"/>
        <v>0</v>
      </c>
      <c r="H32" s="88"/>
      <c r="I32" s="21"/>
    </row>
    <row r="33" spans="1:9" s="22" customFormat="1" ht="40.200000000000003" outlineLevel="1" x14ac:dyDescent="0.25">
      <c r="A33" s="78">
        <f t="shared" si="7"/>
        <v>123</v>
      </c>
      <c r="B33" s="81" t="s">
        <v>87</v>
      </c>
      <c r="C33" s="80" t="s">
        <v>82</v>
      </c>
      <c r="D33" s="81" t="s">
        <v>15</v>
      </c>
      <c r="E33" s="81">
        <v>1</v>
      </c>
      <c r="F33" s="36">
        <v>0</v>
      </c>
      <c r="G33" s="86">
        <f t="shared" ref="G33:G35" si="10">E33*F33</f>
        <v>0</v>
      </c>
      <c r="H33" s="88"/>
      <c r="I33" s="21"/>
    </row>
    <row r="34" spans="1:9" s="22" customFormat="1" ht="40.200000000000003" outlineLevel="1" x14ac:dyDescent="0.25">
      <c r="A34" s="78">
        <f t="shared" si="7"/>
        <v>124</v>
      </c>
      <c r="B34" s="81" t="s">
        <v>87</v>
      </c>
      <c r="C34" s="80" t="s">
        <v>83</v>
      </c>
      <c r="D34" s="81" t="s">
        <v>15</v>
      </c>
      <c r="E34" s="81">
        <v>5</v>
      </c>
      <c r="F34" s="36">
        <v>0</v>
      </c>
      <c r="G34" s="86">
        <f t="shared" si="10"/>
        <v>0</v>
      </c>
      <c r="H34" s="88"/>
      <c r="I34" s="21"/>
    </row>
    <row r="35" spans="1:9" s="22" customFormat="1" ht="26.4" outlineLevel="1" x14ac:dyDescent="0.25">
      <c r="A35" s="78">
        <f t="shared" si="7"/>
        <v>125</v>
      </c>
      <c r="B35" s="81" t="s">
        <v>87</v>
      </c>
      <c r="C35" s="80" t="s">
        <v>84</v>
      </c>
      <c r="D35" s="81" t="s">
        <v>15</v>
      </c>
      <c r="E35" s="81">
        <v>5</v>
      </c>
      <c r="F35" s="36">
        <v>0</v>
      </c>
      <c r="G35" s="86">
        <f t="shared" si="10"/>
        <v>0</v>
      </c>
      <c r="H35" s="88"/>
      <c r="I35" s="21"/>
    </row>
    <row r="36" spans="1:9" s="110" customFormat="1" ht="13.2" outlineLevel="1" x14ac:dyDescent="0.25">
      <c r="A36" s="78">
        <f t="shared" si="7"/>
        <v>126</v>
      </c>
      <c r="B36" s="106"/>
      <c r="C36" s="113" t="s">
        <v>62</v>
      </c>
      <c r="D36" s="107" t="s">
        <v>15</v>
      </c>
      <c r="E36" s="107">
        <v>10</v>
      </c>
      <c r="F36" s="36">
        <v>0</v>
      </c>
      <c r="G36" s="108">
        <f t="shared" si="8"/>
        <v>0</v>
      </c>
      <c r="H36" s="109"/>
      <c r="I36" s="105"/>
    </row>
    <row r="37" spans="1:9" s="110" customFormat="1" ht="13.2" outlineLevel="1" x14ac:dyDescent="0.25">
      <c r="A37" s="100">
        <f t="shared" si="7"/>
        <v>127</v>
      </c>
      <c r="B37" s="106"/>
      <c r="C37" s="113" t="s">
        <v>63</v>
      </c>
      <c r="D37" s="107" t="s">
        <v>15</v>
      </c>
      <c r="E37" s="107">
        <v>10</v>
      </c>
      <c r="F37" s="36">
        <v>0</v>
      </c>
      <c r="G37" s="108">
        <f t="shared" ref="G37:G41" si="11">E37*F37</f>
        <v>0</v>
      </c>
      <c r="H37" s="109"/>
      <c r="I37" s="105"/>
    </row>
    <row r="38" spans="1:9" s="110" customFormat="1" ht="13.2" outlineLevel="1" x14ac:dyDescent="0.25">
      <c r="A38" s="100">
        <f t="shared" si="7"/>
        <v>128</v>
      </c>
      <c r="B38" s="106"/>
      <c r="C38" s="113" t="s">
        <v>64</v>
      </c>
      <c r="D38" s="107" t="s">
        <v>15</v>
      </c>
      <c r="E38" s="107">
        <v>4</v>
      </c>
      <c r="F38" s="36">
        <v>0</v>
      </c>
      <c r="G38" s="108">
        <f t="shared" si="11"/>
        <v>0</v>
      </c>
      <c r="H38" s="109"/>
      <c r="I38" s="105"/>
    </row>
    <row r="39" spans="1:9" s="110" customFormat="1" ht="13.2" outlineLevel="1" x14ac:dyDescent="0.25">
      <c r="A39" s="100">
        <f t="shared" si="7"/>
        <v>129</v>
      </c>
      <c r="B39" s="106"/>
      <c r="C39" s="113" t="s">
        <v>65</v>
      </c>
      <c r="D39" s="107" t="s">
        <v>15</v>
      </c>
      <c r="E39" s="107">
        <v>1</v>
      </c>
      <c r="F39" s="36">
        <v>0</v>
      </c>
      <c r="G39" s="108">
        <f t="shared" si="11"/>
        <v>0</v>
      </c>
      <c r="H39" s="109"/>
      <c r="I39" s="105"/>
    </row>
    <row r="40" spans="1:9" s="22" customFormat="1" ht="13.2" outlineLevel="1" x14ac:dyDescent="0.25">
      <c r="A40" s="78">
        <f t="shared" si="7"/>
        <v>130</v>
      </c>
      <c r="B40" s="84"/>
      <c r="C40" s="23" t="s">
        <v>66</v>
      </c>
      <c r="D40" s="81" t="s">
        <v>15</v>
      </c>
      <c r="E40" s="81">
        <v>1</v>
      </c>
      <c r="F40" s="36">
        <v>0</v>
      </c>
      <c r="G40" s="86">
        <f t="shared" si="11"/>
        <v>0</v>
      </c>
      <c r="H40" s="88"/>
      <c r="I40" s="21"/>
    </row>
    <row r="41" spans="1:9" s="21" customFormat="1" ht="13.2" outlineLevel="1" x14ac:dyDescent="0.25">
      <c r="A41" s="78">
        <f>A40+1</f>
        <v>131</v>
      </c>
      <c r="B41" s="24"/>
      <c r="C41" s="27" t="s">
        <v>19</v>
      </c>
      <c r="D41" s="24" t="s">
        <v>14</v>
      </c>
      <c r="E41" s="24">
        <v>1</v>
      </c>
      <c r="F41" s="36">
        <v>0</v>
      </c>
      <c r="G41" s="25">
        <f t="shared" si="11"/>
        <v>0</v>
      </c>
      <c r="H41" s="26"/>
    </row>
    <row r="42" spans="1:9" s="21" customFormat="1" ht="13.2" x14ac:dyDescent="0.25">
      <c r="A42" s="79">
        <v>2</v>
      </c>
      <c r="B42" s="17"/>
      <c r="C42" s="18" t="s">
        <v>68</v>
      </c>
      <c r="D42" s="17"/>
      <c r="E42" s="17"/>
      <c r="F42" s="19">
        <f>SUM(G43:G49)</f>
        <v>0</v>
      </c>
      <c r="G42" s="19"/>
      <c r="H42" s="20"/>
    </row>
    <row r="43" spans="1:9" s="21" customFormat="1" ht="26.4" outlineLevel="1" x14ac:dyDescent="0.25">
      <c r="A43" s="78">
        <f>A42*100+1</f>
        <v>201</v>
      </c>
      <c r="B43" s="24" t="s">
        <v>69</v>
      </c>
      <c r="C43" s="23" t="s">
        <v>71</v>
      </c>
      <c r="D43" s="24" t="s">
        <v>15</v>
      </c>
      <c r="E43" s="24">
        <v>1</v>
      </c>
      <c r="F43" s="36">
        <v>0</v>
      </c>
      <c r="G43" s="36">
        <f t="shared" ref="G43:G45" si="12">E43*F43</f>
        <v>0</v>
      </c>
      <c r="H43" s="29"/>
    </row>
    <row r="44" spans="1:9" s="21" customFormat="1" ht="39.6" outlineLevel="1" x14ac:dyDescent="0.25">
      <c r="A44" s="78">
        <f t="shared" ref="A44:A49" si="13">A43+1</f>
        <v>202</v>
      </c>
      <c r="B44" s="24" t="s">
        <v>69</v>
      </c>
      <c r="C44" s="23" t="s">
        <v>17</v>
      </c>
      <c r="D44" s="24" t="s">
        <v>14</v>
      </c>
      <c r="E44" s="24">
        <v>1</v>
      </c>
      <c r="F44" s="36">
        <v>0</v>
      </c>
      <c r="G44" s="36">
        <f t="shared" si="12"/>
        <v>0</v>
      </c>
      <c r="H44" s="26"/>
    </row>
    <row r="45" spans="1:9" s="21" customFormat="1" ht="13.2" outlineLevel="1" x14ac:dyDescent="0.25">
      <c r="A45" s="78">
        <f t="shared" si="13"/>
        <v>203</v>
      </c>
      <c r="B45" s="24" t="s">
        <v>69</v>
      </c>
      <c r="C45" s="27" t="s">
        <v>16</v>
      </c>
      <c r="D45" s="24" t="s">
        <v>15</v>
      </c>
      <c r="E45" s="24">
        <v>1</v>
      </c>
      <c r="F45" s="36">
        <v>0</v>
      </c>
      <c r="G45" s="36">
        <f t="shared" si="12"/>
        <v>0</v>
      </c>
      <c r="H45" s="29"/>
    </row>
    <row r="46" spans="1:9" s="21" customFormat="1" ht="39.6" outlineLevel="1" x14ac:dyDescent="0.25">
      <c r="A46" s="78">
        <f t="shared" si="13"/>
        <v>204</v>
      </c>
      <c r="B46" s="24" t="s">
        <v>72</v>
      </c>
      <c r="C46" s="27" t="s">
        <v>73</v>
      </c>
      <c r="D46" s="24" t="s">
        <v>15</v>
      </c>
      <c r="E46" s="24">
        <v>1</v>
      </c>
      <c r="F46" s="36">
        <v>0</v>
      </c>
      <c r="G46" s="36">
        <f t="shared" ref="G46:G49" si="14">E46*F46</f>
        <v>0</v>
      </c>
      <c r="H46" s="29"/>
    </row>
    <row r="47" spans="1:9" s="21" customFormat="1" ht="26.4" outlineLevel="1" x14ac:dyDescent="0.25">
      <c r="A47" s="78">
        <f t="shared" si="13"/>
        <v>205</v>
      </c>
      <c r="B47" s="24" t="s">
        <v>75</v>
      </c>
      <c r="C47" s="27" t="s">
        <v>74</v>
      </c>
      <c r="D47" s="24" t="s">
        <v>15</v>
      </c>
      <c r="E47" s="24">
        <v>1</v>
      </c>
      <c r="F47" s="36">
        <v>0</v>
      </c>
      <c r="G47" s="36">
        <f t="shared" si="14"/>
        <v>0</v>
      </c>
      <c r="H47" s="29"/>
    </row>
    <row r="48" spans="1:9" s="22" customFormat="1" ht="13.2" outlineLevel="1" x14ac:dyDescent="0.25">
      <c r="A48" s="78">
        <f t="shared" si="13"/>
        <v>206</v>
      </c>
      <c r="B48" s="84"/>
      <c r="C48" s="23" t="s">
        <v>66</v>
      </c>
      <c r="D48" s="81" t="s">
        <v>15</v>
      </c>
      <c r="E48" s="81">
        <v>1</v>
      </c>
      <c r="F48" s="36">
        <v>0</v>
      </c>
      <c r="G48" s="86">
        <f t="shared" si="14"/>
        <v>0</v>
      </c>
      <c r="H48" s="88"/>
      <c r="I48" s="21"/>
    </row>
    <row r="49" spans="1:9" s="21" customFormat="1" ht="13.2" outlineLevel="1" x14ac:dyDescent="0.25">
      <c r="A49" s="78">
        <f t="shared" si="13"/>
        <v>207</v>
      </c>
      <c r="B49" s="24"/>
      <c r="C49" s="23" t="s">
        <v>19</v>
      </c>
      <c r="D49" s="37" t="s">
        <v>14</v>
      </c>
      <c r="E49" s="37">
        <v>1</v>
      </c>
      <c r="F49" s="36">
        <v>0</v>
      </c>
      <c r="G49" s="36">
        <f t="shared" si="14"/>
        <v>0</v>
      </c>
      <c r="H49" s="29"/>
    </row>
    <row r="50" spans="1:9" s="21" customFormat="1" ht="13.2" x14ac:dyDescent="0.25">
      <c r="A50" s="79">
        <v>3</v>
      </c>
      <c r="B50" s="17"/>
      <c r="C50" s="18" t="s">
        <v>70</v>
      </c>
      <c r="D50" s="17"/>
      <c r="E50" s="17"/>
      <c r="F50" s="19">
        <f>SUM(G51:G54)</f>
        <v>0</v>
      </c>
      <c r="G50" s="19"/>
      <c r="H50" s="20"/>
    </row>
    <row r="51" spans="1:9" s="105" customFormat="1" ht="13.8" outlineLevel="1" x14ac:dyDescent="0.25">
      <c r="A51" s="100">
        <f>A50*100+1</f>
        <v>301</v>
      </c>
      <c r="B51" s="101"/>
      <c r="C51" s="102" t="s">
        <v>31</v>
      </c>
      <c r="D51" s="101" t="s">
        <v>18</v>
      </c>
      <c r="E51" s="101">
        <v>280</v>
      </c>
      <c r="F51" s="36">
        <v>0</v>
      </c>
      <c r="G51" s="103">
        <f>E51*F51</f>
        <v>0</v>
      </c>
      <c r="H51" s="104"/>
    </row>
    <row r="52" spans="1:9" s="110" customFormat="1" ht="13.2" outlineLevel="1" x14ac:dyDescent="0.25">
      <c r="A52" s="100">
        <f t="shared" ref="A52:A54" si="15">A51+1</f>
        <v>302</v>
      </c>
      <c r="B52" s="106"/>
      <c r="C52" s="102" t="s">
        <v>59</v>
      </c>
      <c r="D52" s="107" t="s">
        <v>18</v>
      </c>
      <c r="E52" s="107">
        <v>110</v>
      </c>
      <c r="F52" s="36">
        <v>0</v>
      </c>
      <c r="G52" s="108">
        <f t="shared" ref="G52" si="16">E52*F52</f>
        <v>0</v>
      </c>
      <c r="H52" s="109"/>
      <c r="I52" s="105"/>
    </row>
    <row r="53" spans="1:9" s="110" customFormat="1" ht="13.2" outlineLevel="1" x14ac:dyDescent="0.25">
      <c r="A53" s="100">
        <f t="shared" si="15"/>
        <v>303</v>
      </c>
      <c r="B53" s="106"/>
      <c r="C53" s="113" t="s">
        <v>60</v>
      </c>
      <c r="D53" s="107" t="s">
        <v>18</v>
      </c>
      <c r="E53" s="107">
        <v>280</v>
      </c>
      <c r="F53" s="36">
        <v>0</v>
      </c>
      <c r="G53" s="111">
        <f>E53*F53</f>
        <v>0</v>
      </c>
      <c r="H53" s="112"/>
      <c r="I53" s="105"/>
    </row>
    <row r="54" spans="1:9" s="21" customFormat="1" ht="13.2" outlineLevel="1" x14ac:dyDescent="0.25">
      <c r="A54" s="100">
        <f t="shared" si="15"/>
        <v>304</v>
      </c>
      <c r="B54" s="24"/>
      <c r="C54" s="23" t="s">
        <v>19</v>
      </c>
      <c r="D54" s="37" t="s">
        <v>14</v>
      </c>
      <c r="E54" s="37">
        <v>1</v>
      </c>
      <c r="F54" s="36">
        <v>0</v>
      </c>
      <c r="G54" s="36">
        <f t="shared" ref="G54" si="17">E54*F54</f>
        <v>0</v>
      </c>
      <c r="H54" s="29"/>
    </row>
    <row r="55" spans="1:9" s="39" customFormat="1" ht="13.2" x14ac:dyDescent="0.25">
      <c r="A55" s="79">
        <v>4</v>
      </c>
      <c r="B55" s="17"/>
      <c r="C55" s="18" t="s">
        <v>77</v>
      </c>
      <c r="D55" s="17"/>
      <c r="E55" s="17"/>
      <c r="F55" s="19">
        <f>SUM(G56:G66)</f>
        <v>0</v>
      </c>
      <c r="G55" s="19"/>
      <c r="H55" s="20"/>
      <c r="I55" s="38"/>
    </row>
    <row r="56" spans="1:9" s="39" customFormat="1" ht="13.2" outlineLevel="1" x14ac:dyDescent="0.25">
      <c r="A56" s="78">
        <f>A55*100+1</f>
        <v>401</v>
      </c>
      <c r="B56" s="24"/>
      <c r="C56" s="23" t="s">
        <v>20</v>
      </c>
      <c r="D56" s="37" t="s">
        <v>15</v>
      </c>
      <c r="E56" s="37">
        <v>1</v>
      </c>
      <c r="F56" s="36">
        <v>0</v>
      </c>
      <c r="G56" s="28">
        <f t="shared" ref="G56:G66" si="18">E56*F56</f>
        <v>0</v>
      </c>
      <c r="H56" s="26"/>
      <c r="I56" s="21"/>
    </row>
    <row r="57" spans="1:9" s="39" customFormat="1" ht="13.2" outlineLevel="1" x14ac:dyDescent="0.25">
      <c r="A57" s="78">
        <f t="shared" ref="A57:A65" si="19">A56+1</f>
        <v>402</v>
      </c>
      <c r="B57" s="24"/>
      <c r="C57" s="23" t="s">
        <v>78</v>
      </c>
      <c r="D57" s="24" t="s">
        <v>14</v>
      </c>
      <c r="E57" s="24">
        <v>1</v>
      </c>
      <c r="F57" s="36">
        <v>0</v>
      </c>
      <c r="G57" s="28">
        <f t="shared" ref="G57" si="20">E57*F57</f>
        <v>0</v>
      </c>
      <c r="H57" s="42"/>
      <c r="I57" s="21"/>
    </row>
    <row r="58" spans="1:9" s="98" customFormat="1" ht="13.2" outlineLevel="1" x14ac:dyDescent="0.25">
      <c r="A58" s="78">
        <f t="shared" si="19"/>
        <v>403</v>
      </c>
      <c r="B58" s="81"/>
      <c r="C58" s="23" t="s">
        <v>79</v>
      </c>
      <c r="D58" s="24" t="s">
        <v>14</v>
      </c>
      <c r="E58" s="24">
        <v>1</v>
      </c>
      <c r="F58" s="36">
        <v>0</v>
      </c>
      <c r="G58" s="96">
        <f t="shared" si="18"/>
        <v>0</v>
      </c>
      <c r="H58" s="97"/>
      <c r="I58" s="21"/>
    </row>
    <row r="59" spans="1:9" s="39" customFormat="1" ht="13.2" outlineLevel="1" x14ac:dyDescent="0.25">
      <c r="A59" s="78">
        <f t="shared" si="19"/>
        <v>404</v>
      </c>
      <c r="B59" s="24"/>
      <c r="C59" s="23" t="s">
        <v>80</v>
      </c>
      <c r="D59" s="24" t="s">
        <v>14</v>
      </c>
      <c r="E59" s="24">
        <v>1</v>
      </c>
      <c r="F59" s="36">
        <v>0</v>
      </c>
      <c r="G59" s="28">
        <f t="shared" si="18"/>
        <v>0</v>
      </c>
      <c r="H59" s="41"/>
      <c r="I59" s="21"/>
    </row>
    <row r="60" spans="1:9" s="39" customFormat="1" ht="26.4" outlineLevel="1" x14ac:dyDescent="0.25">
      <c r="A60" s="78">
        <f t="shared" si="19"/>
        <v>405</v>
      </c>
      <c r="B60" s="24"/>
      <c r="C60" s="23" t="s">
        <v>21</v>
      </c>
      <c r="D60" s="24" t="s">
        <v>14</v>
      </c>
      <c r="E60" s="24">
        <v>1</v>
      </c>
      <c r="F60" s="36">
        <v>0</v>
      </c>
      <c r="G60" s="28">
        <f t="shared" si="18"/>
        <v>0</v>
      </c>
      <c r="H60" s="42"/>
      <c r="I60" s="21"/>
    </row>
    <row r="61" spans="1:9" s="39" customFormat="1" ht="26.4" outlineLevel="1" x14ac:dyDescent="0.25">
      <c r="A61" s="78">
        <f t="shared" si="19"/>
        <v>406</v>
      </c>
      <c r="B61" s="24"/>
      <c r="C61" s="23" t="s">
        <v>22</v>
      </c>
      <c r="D61" s="24" t="s">
        <v>14</v>
      </c>
      <c r="E61" s="24">
        <v>1</v>
      </c>
      <c r="F61" s="36">
        <v>0</v>
      </c>
      <c r="G61" s="28">
        <f t="shared" si="18"/>
        <v>0</v>
      </c>
      <c r="H61" s="42"/>
      <c r="I61" s="21"/>
    </row>
    <row r="62" spans="1:9" s="39" customFormat="1" ht="13.2" outlineLevel="1" x14ac:dyDescent="0.25">
      <c r="A62" s="78">
        <f t="shared" si="19"/>
        <v>407</v>
      </c>
      <c r="B62" s="24"/>
      <c r="C62" s="23" t="s">
        <v>81</v>
      </c>
      <c r="D62" s="24" t="s">
        <v>14</v>
      </c>
      <c r="E62" s="24">
        <v>1</v>
      </c>
      <c r="F62" s="36">
        <v>0</v>
      </c>
      <c r="G62" s="28">
        <f t="shared" si="18"/>
        <v>0</v>
      </c>
      <c r="H62" s="41"/>
      <c r="I62" s="21"/>
    </row>
    <row r="63" spans="1:9" s="39" customFormat="1" ht="13.2" outlineLevel="1" x14ac:dyDescent="0.25">
      <c r="A63" s="78">
        <f t="shared" si="19"/>
        <v>408</v>
      </c>
      <c r="B63" s="24"/>
      <c r="C63" s="23" t="s">
        <v>23</v>
      </c>
      <c r="D63" s="37" t="s">
        <v>14</v>
      </c>
      <c r="E63" s="37">
        <v>2</v>
      </c>
      <c r="F63" s="36">
        <v>0</v>
      </c>
      <c r="G63" s="28">
        <f t="shared" si="18"/>
        <v>0</v>
      </c>
      <c r="H63" s="41"/>
      <c r="I63" s="21"/>
    </row>
    <row r="64" spans="1:9" s="39" customFormat="1" ht="39.6" outlineLevel="1" x14ac:dyDescent="0.25">
      <c r="A64" s="78">
        <f t="shared" si="19"/>
        <v>409</v>
      </c>
      <c r="B64" s="24"/>
      <c r="C64" s="23" t="s">
        <v>24</v>
      </c>
      <c r="D64" s="37" t="s">
        <v>15</v>
      </c>
      <c r="E64" s="37">
        <v>1</v>
      </c>
      <c r="F64" s="36">
        <v>0</v>
      </c>
      <c r="G64" s="28">
        <f t="shared" si="18"/>
        <v>0</v>
      </c>
      <c r="H64" s="26"/>
      <c r="I64" s="21"/>
    </row>
    <row r="65" spans="1:9" s="39" customFormat="1" ht="26.4" outlineLevel="1" x14ac:dyDescent="0.25">
      <c r="A65" s="78">
        <f t="shared" si="19"/>
        <v>410</v>
      </c>
      <c r="B65" s="91"/>
      <c r="C65" s="92" t="s">
        <v>61</v>
      </c>
      <c r="D65" s="93" t="s">
        <v>14</v>
      </c>
      <c r="E65" s="93">
        <v>1</v>
      </c>
      <c r="F65" s="36">
        <v>0</v>
      </c>
      <c r="G65" s="94">
        <f>E65*F65</f>
        <v>0</v>
      </c>
      <c r="H65" s="95"/>
      <c r="I65" s="21"/>
    </row>
    <row r="66" spans="1:9" s="39" customFormat="1" ht="13.8" outlineLevel="1" thickBot="1" x14ac:dyDescent="0.3">
      <c r="A66" s="90">
        <f>A65+1</f>
        <v>411</v>
      </c>
      <c r="B66" s="43"/>
      <c r="C66" s="44" t="s">
        <v>25</v>
      </c>
      <c r="D66" s="45" t="s">
        <v>15</v>
      </c>
      <c r="E66" s="45">
        <v>1</v>
      </c>
      <c r="F66" s="36">
        <v>0</v>
      </c>
      <c r="G66" s="46">
        <f t="shared" si="18"/>
        <v>0</v>
      </c>
      <c r="H66" s="47"/>
      <c r="I66" s="21"/>
    </row>
    <row r="67" spans="1:9" s="39" customFormat="1" ht="13.8" thickBot="1" x14ac:dyDescent="0.3">
      <c r="A67" s="58"/>
      <c r="B67" s="30"/>
      <c r="C67" s="59"/>
      <c r="D67" s="60"/>
      <c r="E67" s="61"/>
      <c r="F67" s="40"/>
      <c r="G67" s="62"/>
      <c r="H67" s="63"/>
    </row>
    <row r="68" spans="1:9" s="57" customFormat="1" ht="14.1" customHeight="1" thickBot="1" x14ac:dyDescent="0.3">
      <c r="A68" s="117" t="s">
        <v>26</v>
      </c>
      <c r="B68" s="118"/>
      <c r="C68" s="118"/>
      <c r="D68" s="118"/>
      <c r="E68" s="118"/>
      <c r="F68" s="118"/>
      <c r="G68" s="118"/>
      <c r="H68" s="73">
        <f>SUM(G10:G67)</f>
        <v>0</v>
      </c>
    </row>
    <row r="69" spans="1:9" ht="16.2" thickBot="1" x14ac:dyDescent="0.3">
      <c r="A69" s="114" t="s">
        <v>28</v>
      </c>
      <c r="B69" s="115"/>
      <c r="C69" s="115"/>
      <c r="D69" s="115"/>
      <c r="E69" s="115"/>
      <c r="F69" s="115"/>
      <c r="G69" s="115"/>
      <c r="H69" s="74">
        <f>H68*1.21</f>
        <v>0</v>
      </c>
    </row>
  </sheetData>
  <mergeCells count="9">
    <mergeCell ref="A69:G69"/>
    <mergeCell ref="A1:B1"/>
    <mergeCell ref="A2:B2"/>
    <mergeCell ref="A3:B3"/>
    <mergeCell ref="A4:B4"/>
    <mergeCell ref="A5:B5"/>
    <mergeCell ref="A6:B6"/>
    <mergeCell ref="A7:B7"/>
    <mergeCell ref="A68:G68"/>
  </mergeCells>
  <pageMargins left="0.59027777777777801" right="0.39374999999999999" top="0.59027777777777801" bottom="0.59097222222222201" header="0.511811023622047" footer="0.31527777777777799"/>
  <pageSetup paperSize="9" scale="65" fitToHeight="0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AVT</vt:lpstr>
      <vt:lpstr>AVT!Názvy_tisku</vt:lpstr>
      <vt:lpstr>AVT!Oblast_tisku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Prášil</dc:creator>
  <dc:description/>
  <cp:lastModifiedBy>JUDr. Tatiana Jirásková</cp:lastModifiedBy>
  <cp:revision>4</cp:revision>
  <cp:lastPrinted>2024-06-21T10:05:32Z</cp:lastPrinted>
  <dcterms:created xsi:type="dcterms:W3CDTF">2022-09-30T13:35:18Z</dcterms:created>
  <dcterms:modified xsi:type="dcterms:W3CDTF">2024-12-03T11:23:30Z</dcterms:modified>
  <dc:language>cs-CZ</dc:language>
</cp:coreProperties>
</file>